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6140" windowHeight="11775" firstSheet="3" activeTab="3"/>
  </bookViews>
  <sheets>
    <sheet name="2013-1. nástřel" sheetId="2" r:id="rId1"/>
    <sheet name="výdaje 2013" sheetId="3" r:id="rId2"/>
    <sheet name="úprava-1.nástřel" sheetId="4" r:id="rId3"/>
    <sheet name="ZMO" sheetId="5" r:id="rId4"/>
    <sheet name="SF2013" sheetId="9" r:id="rId5"/>
  </sheets>
  <calcPr calcId="145621"/>
</workbook>
</file>

<file path=xl/calcChain.xml><?xml version="1.0" encoding="utf-8"?>
<calcChain xmlns="http://schemas.openxmlformats.org/spreadsheetml/2006/main">
  <c r="N501" i="5" l="1"/>
  <c r="M501" i="5"/>
  <c r="L501" i="5"/>
  <c r="J501" i="5"/>
  <c r="K501" i="5" s="1"/>
  <c r="I501" i="5"/>
  <c r="H501" i="5"/>
  <c r="G501" i="5"/>
  <c r="F501" i="5"/>
  <c r="E501" i="5"/>
  <c r="K500" i="5"/>
  <c r="N490" i="5"/>
  <c r="M490" i="5"/>
  <c r="L490" i="5"/>
  <c r="K490" i="5"/>
  <c r="J490" i="5"/>
  <c r="I490" i="5"/>
  <c r="H490" i="5"/>
  <c r="G490" i="5"/>
  <c r="F490" i="5"/>
  <c r="E490" i="5"/>
  <c r="K489" i="5"/>
  <c r="N476" i="5"/>
  <c r="M476" i="5"/>
  <c r="L476" i="5"/>
  <c r="J476" i="5"/>
  <c r="I476" i="5"/>
  <c r="H476" i="5"/>
  <c r="G476" i="5"/>
  <c r="F476" i="5"/>
  <c r="E476" i="5"/>
  <c r="K475" i="5"/>
  <c r="K476" i="5" s="1"/>
  <c r="N470" i="5"/>
  <c r="M470" i="5"/>
  <c r="L470" i="5"/>
  <c r="K470" i="5"/>
  <c r="J470" i="5"/>
  <c r="I470" i="5"/>
  <c r="H470" i="5"/>
  <c r="G470" i="5"/>
  <c r="F470" i="5"/>
  <c r="E470" i="5"/>
  <c r="K469" i="5"/>
  <c r="N455" i="5"/>
  <c r="M455" i="5"/>
  <c r="L455" i="5"/>
  <c r="J455" i="5"/>
  <c r="K455" i="5" s="1"/>
  <c r="I455" i="5"/>
  <c r="H455" i="5"/>
  <c r="G455" i="5"/>
  <c r="F455" i="5"/>
  <c r="E455" i="5"/>
  <c r="K454" i="5"/>
  <c r="N447" i="5"/>
  <c r="M447" i="5"/>
  <c r="L447" i="5"/>
  <c r="K447" i="5"/>
  <c r="J447" i="5"/>
  <c r="I447" i="5"/>
  <c r="H447" i="5"/>
  <c r="G447" i="5"/>
  <c r="F447" i="5"/>
  <c r="E447" i="5"/>
  <c r="K446" i="5"/>
  <c r="N438" i="5"/>
  <c r="M438" i="5"/>
  <c r="L438" i="5"/>
  <c r="J438" i="5"/>
  <c r="I438" i="5"/>
  <c r="H438" i="5"/>
  <c r="G438" i="5"/>
  <c r="F438" i="5"/>
  <c r="E438" i="5"/>
  <c r="K437" i="5"/>
  <c r="K438" i="5" s="1"/>
  <c r="N425" i="5"/>
  <c r="M425" i="5"/>
  <c r="L425" i="5"/>
  <c r="K425" i="5"/>
  <c r="J425" i="5"/>
  <c r="I425" i="5"/>
  <c r="H425" i="5"/>
  <c r="G425" i="5"/>
  <c r="F425" i="5"/>
  <c r="E425" i="5"/>
  <c r="K424" i="5"/>
  <c r="K423" i="5"/>
  <c r="K422" i="5"/>
  <c r="K421" i="5"/>
  <c r="K420" i="5"/>
  <c r="N414" i="5"/>
  <c r="M414" i="5"/>
  <c r="L414" i="5"/>
  <c r="J414" i="5"/>
  <c r="K414" i="5" s="1"/>
  <c r="I414" i="5"/>
  <c r="H414" i="5"/>
  <c r="G414" i="5"/>
  <c r="F414" i="5"/>
  <c r="E414" i="5"/>
  <c r="K413" i="5"/>
  <c r="N404" i="5"/>
  <c r="M404" i="5"/>
  <c r="L404" i="5"/>
  <c r="J404" i="5"/>
  <c r="I404" i="5"/>
  <c r="H404" i="5"/>
  <c r="G404" i="5"/>
  <c r="F404" i="5"/>
  <c r="E404" i="5"/>
  <c r="K403" i="5"/>
  <c r="K402" i="5"/>
  <c r="K404" i="5" s="1"/>
  <c r="N397" i="5"/>
  <c r="M397" i="5"/>
  <c r="L397" i="5"/>
  <c r="K397" i="5"/>
  <c r="J397" i="5"/>
  <c r="I397" i="5"/>
  <c r="H397" i="5"/>
  <c r="G397" i="5"/>
  <c r="F397" i="5"/>
  <c r="E397" i="5"/>
  <c r="K396" i="5"/>
  <c r="K394" i="5"/>
  <c r="N389" i="5"/>
  <c r="M389" i="5"/>
  <c r="L389" i="5"/>
  <c r="K389" i="5"/>
  <c r="J389" i="5"/>
  <c r="I389" i="5"/>
  <c r="H389" i="5"/>
  <c r="G389" i="5"/>
  <c r="F389" i="5"/>
  <c r="E389" i="5"/>
  <c r="K388" i="5"/>
  <c r="K387" i="5"/>
  <c r="N383" i="5"/>
  <c r="M383" i="5"/>
  <c r="L383" i="5"/>
  <c r="K383" i="5"/>
  <c r="J383" i="5"/>
  <c r="I383" i="5"/>
  <c r="H383" i="5"/>
  <c r="G383" i="5"/>
  <c r="F383" i="5"/>
  <c r="E383" i="5"/>
  <c r="K382" i="5"/>
  <c r="K381" i="5"/>
  <c r="K380" i="5"/>
  <c r="N376" i="5"/>
  <c r="M376" i="5"/>
  <c r="L376" i="5"/>
  <c r="J376" i="5"/>
  <c r="K376" i="5" s="1"/>
  <c r="I376" i="5"/>
  <c r="H376" i="5"/>
  <c r="G376" i="5"/>
  <c r="F376" i="5"/>
  <c r="E376" i="5"/>
  <c r="K375" i="5"/>
  <c r="N369" i="5"/>
  <c r="M369" i="5"/>
  <c r="L369" i="5"/>
  <c r="K369" i="5"/>
  <c r="J369" i="5"/>
  <c r="I369" i="5"/>
  <c r="H369" i="5"/>
  <c r="G369" i="5"/>
  <c r="F369" i="5"/>
  <c r="E369" i="5"/>
  <c r="K368" i="5"/>
  <c r="K367" i="5"/>
  <c r="K366" i="5"/>
  <c r="K365" i="5"/>
  <c r="K364" i="5"/>
  <c r="K363" i="5"/>
  <c r="N358" i="5"/>
  <c r="M358" i="5"/>
  <c r="L358" i="5"/>
  <c r="K358" i="5"/>
  <c r="J358" i="5"/>
  <c r="I358" i="5"/>
  <c r="H358" i="5"/>
  <c r="G358" i="5"/>
  <c r="F358" i="5"/>
  <c r="E358" i="5"/>
  <c r="K357" i="5"/>
  <c r="N349" i="5"/>
  <c r="M349" i="5"/>
  <c r="L349" i="5"/>
  <c r="J349" i="5"/>
  <c r="K349" i="5" s="1"/>
  <c r="I349" i="5"/>
  <c r="H349" i="5"/>
  <c r="G349" i="5"/>
  <c r="F349" i="5"/>
  <c r="E349" i="5"/>
  <c r="K341" i="5"/>
  <c r="K340" i="5"/>
  <c r="N335" i="5"/>
  <c r="M335" i="5"/>
  <c r="L335" i="5"/>
  <c r="J335" i="5"/>
  <c r="K335" i="5" s="1"/>
  <c r="I335" i="5"/>
  <c r="H335" i="5"/>
  <c r="G335" i="5"/>
  <c r="F335" i="5"/>
  <c r="E335" i="5"/>
  <c r="K334" i="5"/>
  <c r="N326" i="5"/>
  <c r="M326" i="5"/>
  <c r="L326" i="5"/>
  <c r="K326" i="5"/>
  <c r="J326" i="5"/>
  <c r="I326" i="5"/>
  <c r="H326" i="5"/>
  <c r="G326" i="5"/>
  <c r="F326" i="5"/>
  <c r="E326" i="5"/>
  <c r="K325" i="5"/>
  <c r="K324" i="5"/>
  <c r="K323" i="5"/>
  <c r="N313" i="5"/>
  <c r="M313" i="5"/>
  <c r="L313" i="5"/>
  <c r="J313" i="5"/>
  <c r="K313" i="5" s="1"/>
  <c r="I313" i="5"/>
  <c r="H313" i="5"/>
  <c r="G313" i="5"/>
  <c r="F313" i="5"/>
  <c r="E313" i="5"/>
  <c r="K312" i="5"/>
  <c r="K311" i="5"/>
  <c r="N301" i="5"/>
  <c r="M301" i="5"/>
  <c r="L301" i="5"/>
  <c r="J301" i="5"/>
  <c r="K301" i="5" s="1"/>
  <c r="I301" i="5"/>
  <c r="H301" i="5"/>
  <c r="G301" i="5"/>
  <c r="F301" i="5"/>
  <c r="E301" i="5"/>
  <c r="K300" i="5"/>
  <c r="N295" i="5"/>
  <c r="M295" i="5"/>
  <c r="L295" i="5"/>
  <c r="K295" i="5"/>
  <c r="J295" i="5"/>
  <c r="I295" i="5"/>
  <c r="H295" i="5"/>
  <c r="G295" i="5"/>
  <c r="F295" i="5"/>
  <c r="E295" i="5"/>
  <c r="K294" i="5"/>
  <c r="K293" i="5"/>
  <c r="K292" i="5"/>
  <c r="K291" i="5"/>
  <c r="K290" i="5"/>
  <c r="K289" i="5"/>
  <c r="K288" i="5"/>
  <c r="K287" i="5"/>
  <c r="K286" i="5"/>
  <c r="N279" i="5"/>
  <c r="M279" i="5"/>
  <c r="L279" i="5"/>
  <c r="J279" i="5"/>
  <c r="I279" i="5"/>
  <c r="H279" i="5"/>
  <c r="G279" i="5"/>
  <c r="F279" i="5"/>
  <c r="E279" i="5"/>
  <c r="K278" i="5"/>
  <c r="K279" i="5" s="1"/>
  <c r="N273" i="5"/>
  <c r="M273" i="5"/>
  <c r="L273" i="5"/>
  <c r="K273" i="5"/>
  <c r="J273" i="5"/>
  <c r="I273" i="5"/>
  <c r="H273" i="5"/>
  <c r="G273" i="5"/>
  <c r="F273" i="5"/>
  <c r="E273" i="5"/>
  <c r="K272" i="5"/>
  <c r="N265" i="5"/>
  <c r="M265" i="5"/>
  <c r="L265" i="5"/>
  <c r="L266" i="5" s="1"/>
  <c r="J265" i="5"/>
  <c r="K265" i="5" s="1"/>
  <c r="I265" i="5"/>
  <c r="H265" i="5"/>
  <c r="G265" i="5"/>
  <c r="F265" i="5"/>
  <c r="E265" i="5"/>
  <c r="K264" i="5"/>
  <c r="K263" i="5"/>
  <c r="K262" i="5"/>
  <c r="N261" i="5"/>
  <c r="M261" i="5"/>
  <c r="M266" i="5" s="1"/>
  <c r="L261" i="5"/>
  <c r="K261" i="5"/>
  <c r="J261" i="5"/>
  <c r="I261" i="5"/>
  <c r="H261" i="5"/>
  <c r="G261" i="5"/>
  <c r="F261" i="5"/>
  <c r="E261" i="5"/>
  <c r="K260" i="5"/>
  <c r="N257" i="5"/>
  <c r="J257" i="5"/>
  <c r="K257" i="5" s="1"/>
  <c r="I257" i="5"/>
  <c r="H257" i="5"/>
  <c r="G257" i="5"/>
  <c r="F257" i="5"/>
  <c r="E257" i="5"/>
  <c r="K256" i="5"/>
  <c r="K255" i="5"/>
  <c r="N254" i="5"/>
  <c r="N266" i="5" s="1"/>
  <c r="J254" i="5"/>
  <c r="J266" i="5" s="1"/>
  <c r="I254" i="5"/>
  <c r="I266" i="5" s="1"/>
  <c r="H254" i="5"/>
  <c r="H266" i="5" s="1"/>
  <c r="G254" i="5"/>
  <c r="G266" i="5" s="1"/>
  <c r="F254" i="5"/>
  <c r="F266" i="5" s="1"/>
  <c r="E254" i="5"/>
  <c r="E266" i="5" s="1"/>
  <c r="K253" i="5"/>
  <c r="K252" i="5"/>
  <c r="N242" i="5"/>
  <c r="M242" i="5"/>
  <c r="L242" i="5"/>
  <c r="J242" i="5"/>
  <c r="K242" i="5" s="1"/>
  <c r="I242" i="5"/>
  <c r="H242" i="5"/>
  <c r="G242" i="5"/>
  <c r="F242" i="5"/>
  <c r="E242" i="5"/>
  <c r="K241" i="5"/>
  <c r="K240" i="5"/>
  <c r="N229" i="5"/>
  <c r="M229" i="5"/>
  <c r="L229" i="5"/>
  <c r="J229" i="5"/>
  <c r="K229" i="5" s="1"/>
  <c r="I229" i="5"/>
  <c r="H229" i="5"/>
  <c r="G229" i="5"/>
  <c r="F229" i="5"/>
  <c r="E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N206" i="5"/>
  <c r="M206" i="5"/>
  <c r="L206" i="5"/>
  <c r="J206" i="5"/>
  <c r="I206" i="5"/>
  <c r="H206" i="5"/>
  <c r="G206" i="5"/>
  <c r="F206" i="5"/>
  <c r="E206" i="5"/>
  <c r="K205" i="5"/>
  <c r="K206" i="5" s="1"/>
  <c r="N200" i="5"/>
  <c r="M200" i="5"/>
  <c r="L200" i="5"/>
  <c r="K200" i="5"/>
  <c r="J200" i="5"/>
  <c r="I200" i="5"/>
  <c r="H200" i="5"/>
  <c r="G200" i="5"/>
  <c r="F200" i="5"/>
  <c r="E200" i="5"/>
  <c r="K199" i="5"/>
  <c r="K198" i="5"/>
  <c r="K197" i="5"/>
  <c r="K196" i="5"/>
  <c r="K195" i="5"/>
  <c r="N190" i="5"/>
  <c r="M190" i="5"/>
  <c r="L190" i="5"/>
  <c r="J190" i="5"/>
  <c r="I190" i="5"/>
  <c r="H190" i="5"/>
  <c r="G190" i="5"/>
  <c r="F190" i="5"/>
  <c r="E190" i="5"/>
  <c r="K189" i="5"/>
  <c r="K188" i="5"/>
  <c r="K187" i="5"/>
  <c r="K190" i="5" s="1"/>
  <c r="N174" i="5"/>
  <c r="M174" i="5"/>
  <c r="L174" i="5"/>
  <c r="K174" i="5"/>
  <c r="J174" i="5"/>
  <c r="I174" i="5"/>
  <c r="H174" i="5"/>
  <c r="G174" i="5"/>
  <c r="F174" i="5"/>
  <c r="E174" i="5"/>
  <c r="K173" i="5"/>
  <c r="K172" i="5"/>
  <c r="K171" i="5"/>
  <c r="K170" i="5"/>
  <c r="N169" i="5"/>
  <c r="M169" i="5"/>
  <c r="L169" i="5"/>
  <c r="J169" i="5"/>
  <c r="I169" i="5"/>
  <c r="H169" i="5"/>
  <c r="G169" i="5"/>
  <c r="F169" i="5"/>
  <c r="E169" i="5"/>
  <c r="K168" i="5"/>
  <c r="K167" i="5"/>
  <c r="K169" i="5" s="1"/>
  <c r="N166" i="5"/>
  <c r="M166" i="5"/>
  <c r="L166" i="5"/>
  <c r="K166" i="5"/>
  <c r="J166" i="5"/>
  <c r="I166" i="5"/>
  <c r="H166" i="5"/>
  <c r="G166" i="5"/>
  <c r="F166" i="5"/>
  <c r="E166" i="5"/>
  <c r="K165" i="5"/>
  <c r="K164" i="5"/>
  <c r="K163" i="5"/>
  <c r="N162" i="5"/>
  <c r="M162" i="5"/>
  <c r="L162" i="5"/>
  <c r="J162" i="5"/>
  <c r="K162" i="5" s="1"/>
  <c r="I162" i="5"/>
  <c r="H162" i="5"/>
  <c r="G162" i="5"/>
  <c r="F162" i="5"/>
  <c r="E162" i="5"/>
  <c r="K160" i="5"/>
  <c r="K159" i="5"/>
  <c r="K158" i="5"/>
  <c r="N157" i="5"/>
  <c r="M157" i="5"/>
  <c r="L157" i="5"/>
  <c r="J157" i="5"/>
  <c r="I157" i="5"/>
  <c r="H157" i="5"/>
  <c r="G157" i="5"/>
  <c r="F157" i="5"/>
  <c r="E157" i="5"/>
  <c r="K155" i="5"/>
  <c r="K154" i="5"/>
  <c r="K157" i="5" s="1"/>
  <c r="N153" i="5"/>
  <c r="N175" i="5" s="1"/>
  <c r="N6" i="5" s="1"/>
  <c r="N3" i="5" s="1"/>
  <c r="N12" i="5" s="1"/>
  <c r="M153" i="5"/>
  <c r="M175" i="5" s="1"/>
  <c r="M6" i="5" s="1"/>
  <c r="M3" i="5" s="1"/>
  <c r="M12" i="5" s="1"/>
  <c r="L153" i="5"/>
  <c r="L175" i="5" s="1"/>
  <c r="L6" i="5" s="1"/>
  <c r="L3" i="5" s="1"/>
  <c r="L12" i="5" s="1"/>
  <c r="K153" i="5"/>
  <c r="K175" i="5" s="1"/>
  <c r="J153" i="5"/>
  <c r="J175" i="5" s="1"/>
  <c r="J6" i="5" s="1"/>
  <c r="I153" i="5"/>
  <c r="I175" i="5" s="1"/>
  <c r="I6" i="5" s="1"/>
  <c r="I3" i="5" s="1"/>
  <c r="I12" i="5" s="1"/>
  <c r="H153" i="5"/>
  <c r="H175" i="5" s="1"/>
  <c r="H6" i="5" s="1"/>
  <c r="H3" i="5" s="1"/>
  <c r="H12" i="5" s="1"/>
  <c r="G153" i="5"/>
  <c r="G175" i="5" s="1"/>
  <c r="G6" i="5" s="1"/>
  <c r="G3" i="5" s="1"/>
  <c r="G12" i="5" s="1"/>
  <c r="F153" i="5"/>
  <c r="F175" i="5" s="1"/>
  <c r="F6" i="5" s="1"/>
  <c r="F3" i="5" s="1"/>
  <c r="F12" i="5" s="1"/>
  <c r="E153" i="5"/>
  <c r="E175" i="5" s="1"/>
  <c r="E6" i="5" s="1"/>
  <c r="E3" i="5" s="1"/>
  <c r="E12" i="5" s="1"/>
  <c r="N140" i="5"/>
  <c r="M140" i="5"/>
  <c r="L140" i="5"/>
  <c r="K140" i="5"/>
  <c r="J140" i="5"/>
  <c r="I140" i="5"/>
  <c r="H140" i="5"/>
  <c r="G140" i="5"/>
  <c r="F140" i="5"/>
  <c r="E140" i="5"/>
  <c r="K139" i="5"/>
  <c r="K138" i="5"/>
  <c r="N133" i="5"/>
  <c r="M133" i="5"/>
  <c r="L133" i="5"/>
  <c r="K133" i="5"/>
  <c r="J133" i="5"/>
  <c r="I133" i="5"/>
  <c r="H133" i="5"/>
  <c r="G133" i="5"/>
  <c r="F133" i="5"/>
  <c r="E133" i="5"/>
  <c r="K132" i="5"/>
  <c r="N125" i="5"/>
  <c r="M125" i="5"/>
  <c r="L125" i="5"/>
  <c r="J125" i="5"/>
  <c r="K125" i="5" s="1"/>
  <c r="I125" i="5"/>
  <c r="H125" i="5"/>
  <c r="G125" i="5"/>
  <c r="F125" i="5"/>
  <c r="E125" i="5"/>
  <c r="K124" i="5"/>
  <c r="K123" i="5"/>
  <c r="N118" i="5"/>
  <c r="M118" i="5"/>
  <c r="L118" i="5"/>
  <c r="J118" i="5"/>
  <c r="K118" i="5" s="1"/>
  <c r="I118" i="5"/>
  <c r="H118" i="5"/>
  <c r="G118" i="5"/>
  <c r="F118" i="5"/>
  <c r="E118" i="5"/>
  <c r="K117" i="5"/>
  <c r="N100" i="5"/>
  <c r="M100" i="5"/>
  <c r="L100" i="5"/>
  <c r="K100" i="5"/>
  <c r="J100" i="5"/>
  <c r="I100" i="5"/>
  <c r="H100" i="5"/>
  <c r="G100" i="5"/>
  <c r="F100" i="5"/>
  <c r="E100" i="5"/>
  <c r="K98" i="5"/>
  <c r="N96" i="5"/>
  <c r="M96" i="5"/>
  <c r="L96" i="5"/>
  <c r="J96" i="5"/>
  <c r="K96" i="5" s="1"/>
  <c r="I96" i="5"/>
  <c r="H96" i="5"/>
  <c r="G96" i="5"/>
  <c r="F96" i="5"/>
  <c r="E96" i="5"/>
  <c r="K95" i="5"/>
  <c r="K94" i="5"/>
  <c r="N84" i="5"/>
  <c r="M84" i="5"/>
  <c r="L84" i="5"/>
  <c r="J84" i="5"/>
  <c r="K84" i="5" s="1"/>
  <c r="I84" i="5"/>
  <c r="H84" i="5"/>
  <c r="G84" i="5"/>
  <c r="F84" i="5"/>
  <c r="E84" i="5"/>
  <c r="K82" i="5"/>
  <c r="K81" i="5"/>
  <c r="N68" i="5"/>
  <c r="M68" i="5"/>
  <c r="L68" i="5"/>
  <c r="J68" i="5"/>
  <c r="K68" i="5" s="1"/>
  <c r="I68" i="5"/>
  <c r="H68" i="5"/>
  <c r="G68" i="5"/>
  <c r="F68" i="5"/>
  <c r="E68" i="5"/>
  <c r="K67" i="5"/>
  <c r="K66" i="5"/>
  <c r="K65" i="5"/>
  <c r="N63" i="5"/>
  <c r="M63" i="5"/>
  <c r="L63" i="5"/>
  <c r="K63" i="5"/>
  <c r="J63" i="5"/>
  <c r="I63" i="5"/>
  <c r="H63" i="5"/>
  <c r="G63" i="5"/>
  <c r="F63" i="5"/>
  <c r="E63" i="5"/>
  <c r="K62" i="5"/>
  <c r="K61" i="5"/>
  <c r="K60" i="5"/>
  <c r="K59" i="5"/>
  <c r="K58" i="5"/>
  <c r="K57" i="5"/>
  <c r="K56" i="5"/>
  <c r="N51" i="5"/>
  <c r="M51" i="5"/>
  <c r="L51" i="5"/>
  <c r="J51" i="5"/>
  <c r="K51" i="5" s="1"/>
  <c r="I51" i="5"/>
  <c r="H51" i="5"/>
  <c r="G51" i="5"/>
  <c r="F51" i="5"/>
  <c r="E51" i="5"/>
  <c r="K50" i="5"/>
  <c r="K49" i="5"/>
  <c r="K48" i="5"/>
  <c r="K47" i="5"/>
  <c r="K46" i="5"/>
  <c r="K45" i="5"/>
  <c r="N35" i="5"/>
  <c r="N36" i="5" s="1"/>
  <c r="M35" i="5"/>
  <c r="L35" i="5"/>
  <c r="L36" i="5" s="1"/>
  <c r="J35" i="5"/>
  <c r="J36" i="5" s="1"/>
  <c r="I35" i="5"/>
  <c r="H35" i="5"/>
  <c r="H36" i="5" s="1"/>
  <c r="G35" i="5"/>
  <c r="F35" i="5"/>
  <c r="F36" i="5" s="1"/>
  <c r="E35" i="5"/>
  <c r="K34" i="5"/>
  <c r="K33" i="5"/>
  <c r="K32" i="5"/>
  <c r="K31" i="5"/>
  <c r="K30" i="5"/>
  <c r="K29" i="5"/>
  <c r="K28" i="5"/>
  <c r="K35" i="5" s="1"/>
  <c r="N27" i="5"/>
  <c r="M27" i="5"/>
  <c r="M36" i="5" s="1"/>
  <c r="L27" i="5"/>
  <c r="K27" i="5"/>
  <c r="K36" i="5" s="1"/>
  <c r="J27" i="5"/>
  <c r="I27" i="5"/>
  <c r="I36" i="5" s="1"/>
  <c r="H27" i="5"/>
  <c r="G27" i="5"/>
  <c r="G36" i="5" s="1"/>
  <c r="F27" i="5"/>
  <c r="E27" i="5"/>
  <c r="E36" i="5" s="1"/>
  <c r="K26" i="5"/>
  <c r="K25" i="5"/>
  <c r="N15" i="5"/>
  <c r="M15" i="5"/>
  <c r="L15" i="5"/>
  <c r="K15" i="5"/>
  <c r="J15" i="5"/>
  <c r="I15" i="5"/>
  <c r="H15" i="5"/>
  <c r="G15" i="5"/>
  <c r="F15" i="5"/>
  <c r="E15" i="5"/>
  <c r="N14" i="5"/>
  <c r="M14" i="5"/>
  <c r="L14" i="5"/>
  <c r="K14" i="5"/>
  <c r="J14" i="5"/>
  <c r="I14" i="5"/>
  <c r="H14" i="5"/>
  <c r="G14" i="5"/>
  <c r="F14" i="5"/>
  <c r="E14" i="5"/>
  <c r="N13" i="5"/>
  <c r="N16" i="5" s="1"/>
  <c r="M13" i="5"/>
  <c r="M16" i="5" s="1"/>
  <c r="L13" i="5"/>
  <c r="L16" i="5" s="1"/>
  <c r="K13" i="5"/>
  <c r="J13" i="5"/>
  <c r="I13" i="5"/>
  <c r="I16" i="5" s="1"/>
  <c r="H13" i="5"/>
  <c r="H16" i="5" s="1"/>
  <c r="G13" i="5"/>
  <c r="G16" i="5" s="1"/>
  <c r="F13" i="5"/>
  <c r="F16" i="5" s="1"/>
  <c r="E13" i="5"/>
  <c r="E16" i="5" s="1"/>
  <c r="N11" i="5"/>
  <c r="M11" i="5"/>
  <c r="L11" i="5"/>
  <c r="K11" i="5"/>
  <c r="J11" i="5"/>
  <c r="I11" i="5"/>
  <c r="H11" i="5"/>
  <c r="G11" i="5"/>
  <c r="F11" i="5"/>
  <c r="E11" i="5"/>
  <c r="N10" i="5"/>
  <c r="M10" i="5"/>
  <c r="L10" i="5"/>
  <c r="K10" i="5"/>
  <c r="J10" i="5"/>
  <c r="I10" i="5"/>
  <c r="H10" i="5"/>
  <c r="G10" i="5"/>
  <c r="F10" i="5"/>
  <c r="E10" i="5"/>
  <c r="N9" i="5"/>
  <c r="M9" i="5"/>
  <c r="L9" i="5"/>
  <c r="J9" i="5"/>
  <c r="I9" i="5"/>
  <c r="H9" i="5"/>
  <c r="G9" i="5"/>
  <c r="F9" i="5"/>
  <c r="K9" i="5" s="1"/>
  <c r="E9" i="5"/>
  <c r="N8" i="5"/>
  <c r="M8" i="5"/>
  <c r="L8" i="5"/>
  <c r="K8" i="5"/>
  <c r="J8" i="5"/>
  <c r="I8" i="5"/>
  <c r="H8" i="5"/>
  <c r="G8" i="5"/>
  <c r="F8" i="5"/>
  <c r="E8" i="5"/>
  <c r="N7" i="5"/>
  <c r="M7" i="5"/>
  <c r="L7" i="5"/>
  <c r="K7" i="5"/>
  <c r="J7" i="5"/>
  <c r="I7" i="5"/>
  <c r="H7" i="5"/>
  <c r="G7" i="5"/>
  <c r="F7" i="5"/>
  <c r="E7" i="5"/>
  <c r="N5" i="5"/>
  <c r="M5" i="5"/>
  <c r="L5" i="5"/>
  <c r="K5" i="5"/>
  <c r="J5" i="5"/>
  <c r="I5" i="5"/>
  <c r="H5" i="5"/>
  <c r="G5" i="5"/>
  <c r="F5" i="5"/>
  <c r="E5" i="5"/>
  <c r="N4" i="5"/>
  <c r="M4" i="5"/>
  <c r="L4" i="5"/>
  <c r="J4" i="5"/>
  <c r="I4" i="5"/>
  <c r="H4" i="5"/>
  <c r="G4" i="5"/>
  <c r="F4" i="5"/>
  <c r="K4" i="5" s="1"/>
  <c r="E4" i="5"/>
  <c r="K6" i="5" l="1"/>
  <c r="J3" i="5"/>
  <c r="K266" i="5"/>
  <c r="K254" i="5"/>
  <c r="E51" i="9"/>
  <c r="E50" i="9"/>
  <c r="E49" i="9"/>
  <c r="E48" i="9"/>
  <c r="E46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4" i="9"/>
  <c r="E23" i="9"/>
  <c r="E22" i="9"/>
  <c r="E21" i="9"/>
  <c r="E20" i="9"/>
  <c r="E19" i="9"/>
  <c r="F18" i="9"/>
  <c r="D18" i="9"/>
  <c r="C18" i="9"/>
  <c r="E18" i="9" s="1"/>
  <c r="B18" i="9"/>
  <c r="E13" i="9"/>
  <c r="E12" i="9"/>
  <c r="E11" i="9"/>
  <c r="E10" i="9"/>
  <c r="E9" i="9"/>
  <c r="E8" i="9"/>
  <c r="E7" i="9"/>
  <c r="E6" i="9"/>
  <c r="F5" i="9"/>
  <c r="F46" i="9" s="1"/>
  <c r="D5" i="9"/>
  <c r="D46" i="9" s="1"/>
  <c r="C5" i="9"/>
  <c r="C45" i="9" s="1"/>
  <c r="E45" i="9" s="1"/>
  <c r="B5" i="9"/>
  <c r="K3" i="5" l="1"/>
  <c r="J12" i="5"/>
  <c r="B45" i="9"/>
  <c r="E5" i="9"/>
  <c r="K12" i="5" l="1"/>
  <c r="J16" i="5"/>
  <c r="K16" i="5" s="1"/>
  <c r="I342" i="4"/>
  <c r="H342" i="4"/>
  <c r="G342" i="4"/>
  <c r="F342" i="4"/>
  <c r="K162" i="4"/>
  <c r="K161" i="4"/>
  <c r="K208" i="4"/>
  <c r="N206" i="4"/>
  <c r="M206" i="4"/>
  <c r="L206" i="4"/>
  <c r="J206" i="4"/>
  <c r="I206" i="4"/>
  <c r="H206" i="4"/>
  <c r="G206" i="4"/>
  <c r="F206" i="4"/>
  <c r="E206" i="4"/>
  <c r="K201" i="4"/>
  <c r="G759" i="4" l="1"/>
  <c r="K638" i="4"/>
  <c r="K576" i="4"/>
  <c r="K540" i="4"/>
  <c r="K535" i="4"/>
  <c r="K531" i="4"/>
  <c r="K385" i="4"/>
  <c r="J333" i="4" l="1"/>
  <c r="I333" i="4"/>
  <c r="G333" i="4"/>
  <c r="F333" i="4"/>
  <c r="E333" i="4"/>
  <c r="H333" i="4"/>
  <c r="N329" i="4"/>
  <c r="J329" i="4"/>
  <c r="I329" i="4"/>
  <c r="H329" i="4"/>
  <c r="G329" i="4"/>
  <c r="F329" i="4"/>
  <c r="E329" i="4"/>
  <c r="K328" i="4"/>
  <c r="K327" i="4"/>
  <c r="K285" i="4"/>
  <c r="N286" i="4"/>
  <c r="M286" i="4"/>
  <c r="L286" i="4"/>
  <c r="I286" i="4"/>
  <c r="H286" i="4"/>
  <c r="G286" i="4"/>
  <c r="F286" i="4"/>
  <c r="E286" i="4"/>
  <c r="K284" i="4"/>
  <c r="K194" i="4"/>
  <c r="K188" i="4"/>
  <c r="K329" i="4" l="1"/>
  <c r="E230" i="4"/>
  <c r="J230" i="4"/>
  <c r="N230" i="4"/>
  <c r="M230" i="4"/>
  <c r="L230" i="4"/>
  <c r="I230" i="4"/>
  <c r="H230" i="4"/>
  <c r="G230" i="4"/>
  <c r="F230" i="4"/>
  <c r="K221" i="4"/>
  <c r="K227" i="4"/>
  <c r="K205" i="4" l="1"/>
  <c r="K204" i="4"/>
  <c r="K203" i="4"/>
  <c r="N196" i="4"/>
  <c r="M196" i="4"/>
  <c r="L196" i="4"/>
  <c r="I196" i="4"/>
  <c r="H196" i="4"/>
  <c r="G196" i="4"/>
  <c r="F196" i="4"/>
  <c r="E196" i="4"/>
  <c r="J196" i="4"/>
  <c r="K195" i="4"/>
  <c r="K193" i="4"/>
  <c r="K190" i="4"/>
  <c r="K192" i="4"/>
  <c r="K189" i="4"/>
  <c r="K187" i="4"/>
  <c r="K191" i="4"/>
  <c r="N159" i="4"/>
  <c r="M159" i="4"/>
  <c r="L159" i="4"/>
  <c r="J159" i="4"/>
  <c r="I159" i="4"/>
  <c r="H159" i="4"/>
  <c r="G159" i="4"/>
  <c r="F159" i="4"/>
  <c r="E159" i="4"/>
  <c r="N164" i="4"/>
  <c r="M164" i="4"/>
  <c r="L164" i="4"/>
  <c r="J164" i="4"/>
  <c r="I164" i="4"/>
  <c r="H164" i="4"/>
  <c r="G164" i="4"/>
  <c r="F164" i="4"/>
  <c r="E164" i="4"/>
  <c r="J155" i="4"/>
  <c r="N155" i="4"/>
  <c r="M155" i="4"/>
  <c r="L155" i="4"/>
  <c r="K155" i="4"/>
  <c r="I155" i="4"/>
  <c r="H155" i="4"/>
  <c r="G155" i="4"/>
  <c r="F155" i="4"/>
  <c r="E155" i="4"/>
  <c r="K156" i="4"/>
  <c r="K229" i="4"/>
  <c r="K228" i="4"/>
  <c r="K226" i="4"/>
  <c r="K220" i="4"/>
  <c r="K219" i="4"/>
  <c r="K218" i="4"/>
  <c r="K217" i="4"/>
  <c r="K215" i="4"/>
  <c r="K214" i="4"/>
  <c r="K211" i="4"/>
  <c r="K210" i="4"/>
  <c r="K207" i="4"/>
  <c r="K196" i="4" l="1"/>
  <c r="N759" i="4"/>
  <c r="M759" i="4"/>
  <c r="L759" i="4"/>
  <c r="J759" i="4"/>
  <c r="I759" i="4"/>
  <c r="H759" i="4"/>
  <c r="F759" i="4"/>
  <c r="E759" i="4"/>
  <c r="K758" i="4"/>
  <c r="N748" i="4"/>
  <c r="M748" i="4"/>
  <c r="L748" i="4"/>
  <c r="J748" i="4"/>
  <c r="I748" i="4"/>
  <c r="H748" i="4"/>
  <c r="G748" i="4"/>
  <c r="F748" i="4"/>
  <c r="E748" i="4"/>
  <c r="K747" i="4"/>
  <c r="N736" i="4"/>
  <c r="M736" i="4"/>
  <c r="L736" i="4"/>
  <c r="J736" i="4"/>
  <c r="I736" i="4"/>
  <c r="H736" i="4"/>
  <c r="G736" i="4"/>
  <c r="F736" i="4"/>
  <c r="E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N719" i="4"/>
  <c r="M719" i="4"/>
  <c r="L719" i="4"/>
  <c r="J719" i="4"/>
  <c r="I719" i="4"/>
  <c r="H719" i="4"/>
  <c r="G719" i="4"/>
  <c r="F719" i="4"/>
  <c r="E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N699" i="4"/>
  <c r="M699" i="4"/>
  <c r="L699" i="4"/>
  <c r="J699" i="4"/>
  <c r="I699" i="4"/>
  <c r="H699" i="4"/>
  <c r="G699" i="4"/>
  <c r="F699" i="4"/>
  <c r="E699" i="4"/>
  <c r="K698" i="4"/>
  <c r="K697" i="4"/>
  <c r="N692" i="4"/>
  <c r="M692" i="4"/>
  <c r="L692" i="4"/>
  <c r="J692" i="4"/>
  <c r="I692" i="4"/>
  <c r="H692" i="4"/>
  <c r="G692" i="4"/>
  <c r="F692" i="4"/>
  <c r="E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N657" i="4"/>
  <c r="M657" i="4"/>
  <c r="L657" i="4"/>
  <c r="J657" i="4"/>
  <c r="I657" i="4"/>
  <c r="H657" i="4"/>
  <c r="G657" i="4"/>
  <c r="F657" i="4"/>
  <c r="E657" i="4"/>
  <c r="K656" i="4"/>
  <c r="K657" i="4" s="1"/>
  <c r="N643" i="4"/>
  <c r="M643" i="4"/>
  <c r="L643" i="4"/>
  <c r="J643" i="4"/>
  <c r="I643" i="4"/>
  <c r="H643" i="4"/>
  <c r="G643" i="4"/>
  <c r="F643" i="4"/>
  <c r="E643" i="4"/>
  <c r="K642" i="4"/>
  <c r="K641" i="4"/>
  <c r="K640" i="4"/>
  <c r="K639" i="4"/>
  <c r="K637" i="4"/>
  <c r="K636" i="4"/>
  <c r="N628" i="4"/>
  <c r="M628" i="4"/>
  <c r="L628" i="4"/>
  <c r="J628" i="4"/>
  <c r="I628" i="4"/>
  <c r="H628" i="4"/>
  <c r="G628" i="4"/>
  <c r="F628" i="4"/>
  <c r="E628" i="4"/>
  <c r="K627" i="4"/>
  <c r="N626" i="4"/>
  <c r="M626" i="4"/>
  <c r="L626" i="4"/>
  <c r="J626" i="4"/>
  <c r="I626" i="4"/>
  <c r="H626" i="4"/>
  <c r="G626" i="4"/>
  <c r="F626" i="4"/>
  <c r="E626" i="4"/>
  <c r="K625" i="4"/>
  <c r="N624" i="4"/>
  <c r="M624" i="4"/>
  <c r="L624" i="4"/>
  <c r="J624" i="4"/>
  <c r="I624" i="4"/>
  <c r="H624" i="4"/>
  <c r="G624" i="4"/>
  <c r="F624" i="4"/>
  <c r="E624" i="4"/>
  <c r="K623" i="4"/>
  <c r="K622" i="4"/>
  <c r="K621" i="4"/>
  <c r="K620" i="4"/>
  <c r="N619" i="4"/>
  <c r="M619" i="4"/>
  <c r="L619" i="4"/>
  <c r="J619" i="4"/>
  <c r="I619" i="4"/>
  <c r="H619" i="4"/>
  <c r="G619" i="4"/>
  <c r="F619" i="4"/>
  <c r="E619" i="4"/>
  <c r="K618" i="4"/>
  <c r="K617" i="4"/>
  <c r="K616" i="4"/>
  <c r="K615" i="4"/>
  <c r="K614" i="4"/>
  <c r="N609" i="4"/>
  <c r="M609" i="4"/>
  <c r="L609" i="4"/>
  <c r="J609" i="4"/>
  <c r="I609" i="4"/>
  <c r="H609" i="4"/>
  <c r="G609" i="4"/>
  <c r="F609" i="4"/>
  <c r="E609" i="4"/>
  <c r="K608" i="4"/>
  <c r="K607" i="4"/>
  <c r="N592" i="4"/>
  <c r="M592" i="4"/>
  <c r="L592" i="4"/>
  <c r="J592" i="4"/>
  <c r="I592" i="4"/>
  <c r="H592" i="4"/>
  <c r="G592" i="4"/>
  <c r="F592" i="4"/>
  <c r="E592" i="4"/>
  <c r="K591" i="4"/>
  <c r="K590" i="4"/>
  <c r="K589" i="4"/>
  <c r="N583" i="4"/>
  <c r="M583" i="4"/>
  <c r="L583" i="4"/>
  <c r="J583" i="4"/>
  <c r="I583" i="4"/>
  <c r="H583" i="4"/>
  <c r="G583" i="4"/>
  <c r="F583" i="4"/>
  <c r="E583" i="4"/>
  <c r="K582" i="4"/>
  <c r="K581" i="4"/>
  <c r="K580" i="4"/>
  <c r="K579" i="4"/>
  <c r="K578" i="4"/>
  <c r="K577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J557" i="4"/>
  <c r="I557" i="4"/>
  <c r="H557" i="4"/>
  <c r="G557" i="4"/>
  <c r="F557" i="4"/>
  <c r="E557" i="4"/>
  <c r="K543" i="4"/>
  <c r="N542" i="4"/>
  <c r="M542" i="4"/>
  <c r="L542" i="4"/>
  <c r="J542" i="4"/>
  <c r="I542" i="4"/>
  <c r="H542" i="4"/>
  <c r="G542" i="4"/>
  <c r="F542" i="4"/>
  <c r="E542" i="4"/>
  <c r="K541" i="4"/>
  <c r="K539" i="4"/>
  <c r="K538" i="4"/>
  <c r="K537" i="4"/>
  <c r="K536" i="4"/>
  <c r="K534" i="4"/>
  <c r="K533" i="4"/>
  <c r="K532" i="4"/>
  <c r="K530" i="4"/>
  <c r="N524" i="4"/>
  <c r="M524" i="4"/>
  <c r="L524" i="4"/>
  <c r="J524" i="4"/>
  <c r="I524" i="4"/>
  <c r="H524" i="4"/>
  <c r="G524" i="4"/>
  <c r="F524" i="4"/>
  <c r="K524" i="4" s="1"/>
  <c r="E524" i="4"/>
  <c r="K522" i="4"/>
  <c r="N520" i="4"/>
  <c r="M520" i="4"/>
  <c r="L520" i="4"/>
  <c r="J520" i="4"/>
  <c r="I520" i="4"/>
  <c r="H520" i="4"/>
  <c r="G520" i="4"/>
  <c r="F520" i="4"/>
  <c r="E520" i="4"/>
  <c r="K519" i="4"/>
  <c r="K518" i="4"/>
  <c r="N517" i="4"/>
  <c r="M517" i="4"/>
  <c r="L517" i="4"/>
  <c r="J517" i="4"/>
  <c r="I517" i="4"/>
  <c r="H517" i="4"/>
  <c r="G517" i="4"/>
  <c r="F517" i="4"/>
  <c r="E517" i="4"/>
  <c r="K516" i="4"/>
  <c r="K515" i="4"/>
  <c r="K514" i="4"/>
  <c r="K513" i="4"/>
  <c r="N507" i="4"/>
  <c r="M507" i="4"/>
  <c r="L507" i="4"/>
  <c r="J507" i="4"/>
  <c r="I507" i="4"/>
  <c r="H507" i="4"/>
  <c r="G507" i="4"/>
  <c r="F507" i="4"/>
  <c r="E507" i="4"/>
  <c r="K506" i="4"/>
  <c r="K505" i="4"/>
  <c r="K504" i="4"/>
  <c r="N503" i="4"/>
  <c r="M503" i="4"/>
  <c r="L503" i="4"/>
  <c r="J503" i="4"/>
  <c r="I503" i="4"/>
  <c r="H503" i="4"/>
  <c r="G503" i="4"/>
  <c r="F503" i="4"/>
  <c r="E503" i="4"/>
  <c r="K502" i="4"/>
  <c r="K501" i="4"/>
  <c r="N495" i="4"/>
  <c r="M495" i="4"/>
  <c r="L495" i="4"/>
  <c r="J495" i="4"/>
  <c r="I495" i="4"/>
  <c r="H495" i="4"/>
  <c r="G495" i="4"/>
  <c r="F495" i="4"/>
  <c r="E495" i="4"/>
  <c r="K494" i="4"/>
  <c r="K493" i="4"/>
  <c r="K492" i="4"/>
  <c r="K491" i="4"/>
  <c r="K490" i="4"/>
  <c r="K489" i="4"/>
  <c r="N484" i="4"/>
  <c r="M484" i="4"/>
  <c r="L484" i="4"/>
  <c r="J484" i="4"/>
  <c r="I484" i="4"/>
  <c r="H484" i="4"/>
  <c r="G484" i="4"/>
  <c r="F484" i="4"/>
  <c r="E484" i="4"/>
  <c r="K483" i="4"/>
  <c r="N466" i="4"/>
  <c r="M466" i="4"/>
  <c r="L466" i="4"/>
  <c r="J466" i="4"/>
  <c r="I466" i="4"/>
  <c r="H466" i="4"/>
  <c r="G466" i="4"/>
  <c r="F466" i="4"/>
  <c r="E466" i="4"/>
  <c r="K465" i="4"/>
  <c r="N460" i="4"/>
  <c r="M460" i="4"/>
  <c r="L460" i="4"/>
  <c r="J460" i="4"/>
  <c r="I460" i="4"/>
  <c r="H460" i="4"/>
  <c r="G460" i="4"/>
  <c r="F460" i="4"/>
  <c r="E460" i="4"/>
  <c r="K452" i="4"/>
  <c r="K451" i="4"/>
  <c r="N446" i="4"/>
  <c r="M446" i="4"/>
  <c r="L446" i="4"/>
  <c r="J446" i="4"/>
  <c r="I446" i="4"/>
  <c r="H446" i="4"/>
  <c r="G446" i="4"/>
  <c r="F446" i="4"/>
  <c r="E446" i="4"/>
  <c r="K445" i="4"/>
  <c r="N438" i="4"/>
  <c r="M438" i="4"/>
  <c r="L438" i="4"/>
  <c r="J438" i="4"/>
  <c r="I438" i="4"/>
  <c r="H438" i="4"/>
  <c r="G438" i="4"/>
  <c r="F438" i="4"/>
  <c r="E438" i="4"/>
  <c r="K437" i="4"/>
  <c r="K436" i="4"/>
  <c r="K435" i="4"/>
  <c r="K425" i="4"/>
  <c r="N424" i="4"/>
  <c r="N426" i="4" s="1"/>
  <c r="M424" i="4"/>
  <c r="M426" i="4" s="1"/>
  <c r="L424" i="4"/>
  <c r="L426" i="4" s="1"/>
  <c r="J424" i="4"/>
  <c r="J426" i="4" s="1"/>
  <c r="I424" i="4"/>
  <c r="I426" i="4" s="1"/>
  <c r="H424" i="4"/>
  <c r="H426" i="4" s="1"/>
  <c r="G424" i="4"/>
  <c r="G426" i="4" s="1"/>
  <c r="F424" i="4"/>
  <c r="F426" i="4" s="1"/>
  <c r="E424" i="4"/>
  <c r="E426" i="4" s="1"/>
  <c r="K423" i="4"/>
  <c r="K422" i="4"/>
  <c r="K421" i="4"/>
  <c r="K420" i="4"/>
  <c r="N412" i="4"/>
  <c r="M412" i="4"/>
  <c r="L412" i="4"/>
  <c r="J412" i="4"/>
  <c r="I412" i="4"/>
  <c r="H412" i="4"/>
  <c r="G412" i="4"/>
  <c r="F412" i="4"/>
  <c r="E412" i="4"/>
  <c r="K411" i="4"/>
  <c r="N402" i="4"/>
  <c r="M402" i="4"/>
  <c r="L402" i="4"/>
  <c r="J402" i="4"/>
  <c r="I402" i="4"/>
  <c r="H402" i="4"/>
  <c r="G402" i="4"/>
  <c r="F402" i="4"/>
  <c r="E402" i="4"/>
  <c r="K401" i="4"/>
  <c r="K400" i="4"/>
  <c r="K399" i="4"/>
  <c r="K398" i="4"/>
  <c r="K397" i="4"/>
  <c r="K396" i="4"/>
  <c r="K395" i="4"/>
  <c r="K394" i="4"/>
  <c r="K393" i="4"/>
  <c r="N392" i="4"/>
  <c r="M392" i="4"/>
  <c r="L392" i="4"/>
  <c r="J392" i="4"/>
  <c r="I392" i="4"/>
  <c r="H392" i="4"/>
  <c r="G392" i="4"/>
  <c r="F392" i="4"/>
  <c r="E392" i="4"/>
  <c r="K391" i="4"/>
  <c r="N390" i="4"/>
  <c r="M390" i="4"/>
  <c r="L390" i="4"/>
  <c r="J390" i="4"/>
  <c r="I390" i="4"/>
  <c r="H390" i="4"/>
  <c r="G390" i="4"/>
  <c r="F390" i="4"/>
  <c r="E390" i="4"/>
  <c r="K389" i="4"/>
  <c r="N388" i="4"/>
  <c r="M388" i="4"/>
  <c r="L388" i="4"/>
  <c r="J388" i="4"/>
  <c r="I388" i="4"/>
  <c r="H388" i="4"/>
  <c r="G388" i="4"/>
  <c r="F388" i="4"/>
  <c r="E388" i="4"/>
  <c r="K387" i="4"/>
  <c r="K386" i="4"/>
  <c r="K384" i="4"/>
  <c r="N383" i="4"/>
  <c r="M383" i="4"/>
  <c r="L383" i="4"/>
  <c r="J383" i="4"/>
  <c r="I383" i="4"/>
  <c r="H383" i="4"/>
  <c r="G383" i="4"/>
  <c r="F383" i="4"/>
  <c r="E383" i="4"/>
  <c r="K382" i="4"/>
  <c r="N381" i="4"/>
  <c r="M381" i="4"/>
  <c r="L381" i="4"/>
  <c r="J381" i="4"/>
  <c r="I381" i="4"/>
  <c r="H381" i="4"/>
  <c r="G381" i="4"/>
  <c r="F381" i="4"/>
  <c r="E381" i="4"/>
  <c r="K380" i="4"/>
  <c r="K379" i="4"/>
  <c r="N378" i="4"/>
  <c r="M378" i="4"/>
  <c r="L378" i="4"/>
  <c r="J378" i="4"/>
  <c r="I378" i="4"/>
  <c r="H378" i="4"/>
  <c r="G378" i="4"/>
  <c r="F378" i="4"/>
  <c r="E378" i="4"/>
  <c r="K377" i="4"/>
  <c r="K376" i="4"/>
  <c r="K375" i="4"/>
  <c r="N369" i="4"/>
  <c r="M369" i="4"/>
  <c r="L369" i="4"/>
  <c r="J369" i="4"/>
  <c r="I369" i="4"/>
  <c r="H369" i="4"/>
  <c r="G369" i="4"/>
  <c r="F369" i="4"/>
  <c r="E369" i="4"/>
  <c r="K368" i="4"/>
  <c r="K367" i="4"/>
  <c r="K366" i="4"/>
  <c r="N365" i="4"/>
  <c r="M365" i="4"/>
  <c r="L365" i="4"/>
  <c r="J365" i="4"/>
  <c r="I365" i="4"/>
  <c r="H365" i="4"/>
  <c r="G365" i="4"/>
  <c r="F365" i="4"/>
  <c r="E365" i="4"/>
  <c r="K364" i="4"/>
  <c r="K363" i="4"/>
  <c r="K362" i="4"/>
  <c r="N357" i="4"/>
  <c r="M357" i="4"/>
  <c r="L357" i="4"/>
  <c r="J357" i="4"/>
  <c r="I357" i="4"/>
  <c r="H357" i="4"/>
  <c r="G357" i="4"/>
  <c r="F357" i="4"/>
  <c r="E357" i="4"/>
  <c r="K356" i="4"/>
  <c r="K355" i="4"/>
  <c r="N349" i="4"/>
  <c r="M349" i="4"/>
  <c r="L349" i="4"/>
  <c r="J349" i="4"/>
  <c r="I349" i="4"/>
  <c r="H349" i="4"/>
  <c r="G349" i="4"/>
  <c r="F349" i="4"/>
  <c r="E349" i="4"/>
  <c r="K348" i="4"/>
  <c r="N342" i="4"/>
  <c r="M342" i="4"/>
  <c r="L342" i="4"/>
  <c r="J342" i="4"/>
  <c r="E342" i="4"/>
  <c r="K341" i="4"/>
  <c r="K335" i="4"/>
  <c r="K334" i="4"/>
  <c r="N333" i="4"/>
  <c r="M333" i="4"/>
  <c r="L333" i="4"/>
  <c r="L343" i="4" s="1"/>
  <c r="K333" i="4"/>
  <c r="K332" i="4"/>
  <c r="N326" i="4"/>
  <c r="J326" i="4"/>
  <c r="I326" i="4"/>
  <c r="H326" i="4"/>
  <c r="G326" i="4"/>
  <c r="F326" i="4"/>
  <c r="E326" i="4"/>
  <c r="K325" i="4"/>
  <c r="K324" i="4"/>
  <c r="N319" i="4"/>
  <c r="M319" i="4"/>
  <c r="L319" i="4"/>
  <c r="J319" i="4"/>
  <c r="I319" i="4"/>
  <c r="H319" i="4"/>
  <c r="G319" i="4"/>
  <c r="F319" i="4"/>
  <c r="E319" i="4"/>
  <c r="K318" i="4"/>
  <c r="K317" i="4"/>
  <c r="N308" i="4"/>
  <c r="M308" i="4"/>
  <c r="L308" i="4"/>
  <c r="J308" i="4"/>
  <c r="I308" i="4"/>
  <c r="H308" i="4"/>
  <c r="G308" i="4"/>
  <c r="F308" i="4"/>
  <c r="E308" i="4"/>
  <c r="K307" i="4"/>
  <c r="K306" i="4"/>
  <c r="N305" i="4"/>
  <c r="M305" i="4"/>
  <c r="L305" i="4"/>
  <c r="J305" i="4"/>
  <c r="I305" i="4"/>
  <c r="H305" i="4"/>
  <c r="G305" i="4"/>
  <c r="F305" i="4"/>
  <c r="E305" i="4"/>
  <c r="K304" i="4"/>
  <c r="K303" i="4"/>
  <c r="N302" i="4"/>
  <c r="M302" i="4"/>
  <c r="L302" i="4"/>
  <c r="J302" i="4"/>
  <c r="I302" i="4"/>
  <c r="H302" i="4"/>
  <c r="G302" i="4"/>
  <c r="F302" i="4"/>
  <c r="E302" i="4"/>
  <c r="K301" i="4"/>
  <c r="K300" i="4"/>
  <c r="K294" i="4"/>
  <c r="K293" i="4"/>
  <c r="N292" i="4"/>
  <c r="M292" i="4"/>
  <c r="L292" i="4"/>
  <c r="J292" i="4"/>
  <c r="I292" i="4"/>
  <c r="H292" i="4"/>
  <c r="G292" i="4"/>
  <c r="F292" i="4"/>
  <c r="E292" i="4"/>
  <c r="K291" i="4"/>
  <c r="K290" i="4"/>
  <c r="N289" i="4"/>
  <c r="M289" i="4"/>
  <c r="L289" i="4"/>
  <c r="J289" i="4"/>
  <c r="I289" i="4"/>
  <c r="H289" i="4"/>
  <c r="G289" i="4"/>
  <c r="F289" i="4"/>
  <c r="E289" i="4"/>
  <c r="K288" i="4"/>
  <c r="K287" i="4"/>
  <c r="J286" i="4"/>
  <c r="K283" i="4"/>
  <c r="K286" i="4" s="1"/>
  <c r="N282" i="4"/>
  <c r="M282" i="4"/>
  <c r="L282" i="4"/>
  <c r="J282" i="4"/>
  <c r="I282" i="4"/>
  <c r="H282" i="4"/>
  <c r="G282" i="4"/>
  <c r="F282" i="4"/>
  <c r="E282" i="4"/>
  <c r="K281" i="4"/>
  <c r="K280" i="4"/>
  <c r="K279" i="4"/>
  <c r="K278" i="4"/>
  <c r="N273" i="4"/>
  <c r="M273" i="4"/>
  <c r="L273" i="4"/>
  <c r="J273" i="4"/>
  <c r="I273" i="4"/>
  <c r="H273" i="4"/>
  <c r="G273" i="4"/>
  <c r="F273" i="4"/>
  <c r="E273" i="4"/>
  <c r="K272" i="4"/>
  <c r="K271" i="4"/>
  <c r="K270" i="4"/>
  <c r="K269" i="4"/>
  <c r="K268" i="4"/>
  <c r="K267" i="4"/>
  <c r="K266" i="4"/>
  <c r="K265" i="4"/>
  <c r="K264" i="4"/>
  <c r="N255" i="4"/>
  <c r="M255" i="4"/>
  <c r="L255" i="4"/>
  <c r="J255" i="4"/>
  <c r="I255" i="4"/>
  <c r="H255" i="4"/>
  <c r="G255" i="4"/>
  <c r="F255" i="4"/>
  <c r="E255" i="4"/>
  <c r="K254" i="4"/>
  <c r="K253" i="4"/>
  <c r="K252" i="4"/>
  <c r="K251" i="4"/>
  <c r="K250" i="4"/>
  <c r="K249" i="4"/>
  <c r="K248" i="4"/>
  <c r="N247" i="4"/>
  <c r="M247" i="4"/>
  <c r="L247" i="4"/>
  <c r="J247" i="4"/>
  <c r="I247" i="4"/>
  <c r="H247" i="4"/>
  <c r="G247" i="4"/>
  <c r="F247" i="4"/>
  <c r="E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J256" i="4"/>
  <c r="K216" i="4"/>
  <c r="K213" i="4"/>
  <c r="K212" i="4"/>
  <c r="K209" i="4"/>
  <c r="K202" i="4"/>
  <c r="K206" i="4" s="1"/>
  <c r="N176" i="4"/>
  <c r="M176" i="4"/>
  <c r="L176" i="4"/>
  <c r="J176" i="4"/>
  <c r="I176" i="4"/>
  <c r="H176" i="4"/>
  <c r="G176" i="4"/>
  <c r="F176" i="4"/>
  <c r="E176" i="4"/>
  <c r="K175" i="4"/>
  <c r="K174" i="4"/>
  <c r="K173" i="4"/>
  <c r="K172" i="4"/>
  <c r="N171" i="4"/>
  <c r="M171" i="4"/>
  <c r="L171" i="4"/>
  <c r="J171" i="4"/>
  <c r="I171" i="4"/>
  <c r="H171" i="4"/>
  <c r="G171" i="4"/>
  <c r="F171" i="4"/>
  <c r="E171" i="4"/>
  <c r="K170" i="4"/>
  <c r="K169" i="4"/>
  <c r="N168" i="4"/>
  <c r="M168" i="4"/>
  <c r="L168" i="4"/>
  <c r="J168" i="4"/>
  <c r="I168" i="4"/>
  <c r="H168" i="4"/>
  <c r="G168" i="4"/>
  <c r="F168" i="4"/>
  <c r="E168" i="4"/>
  <c r="K167" i="4"/>
  <c r="K166" i="4"/>
  <c r="K165" i="4"/>
  <c r="K160" i="4"/>
  <c r="K157" i="4"/>
  <c r="K159" i="4" s="1"/>
  <c r="N142" i="4"/>
  <c r="M142" i="4"/>
  <c r="L142" i="4"/>
  <c r="J142" i="4"/>
  <c r="I142" i="4"/>
  <c r="H142" i="4"/>
  <c r="G142" i="4"/>
  <c r="F142" i="4"/>
  <c r="E142" i="4"/>
  <c r="K141" i="4"/>
  <c r="K140" i="4"/>
  <c r="N135" i="4"/>
  <c r="M135" i="4"/>
  <c r="L135" i="4"/>
  <c r="J135" i="4"/>
  <c r="I135" i="4"/>
  <c r="H135" i="4"/>
  <c r="G135" i="4"/>
  <c r="F135" i="4"/>
  <c r="E135" i="4"/>
  <c r="K134" i="4"/>
  <c r="K135" i="4" s="1"/>
  <c r="N126" i="4"/>
  <c r="M126" i="4"/>
  <c r="L126" i="4"/>
  <c r="J126" i="4"/>
  <c r="I126" i="4"/>
  <c r="H126" i="4"/>
  <c r="G126" i="4"/>
  <c r="F126" i="4"/>
  <c r="E126" i="4"/>
  <c r="K125" i="4"/>
  <c r="K124" i="4"/>
  <c r="N119" i="4"/>
  <c r="M119" i="4"/>
  <c r="L119" i="4"/>
  <c r="J119" i="4"/>
  <c r="I119" i="4"/>
  <c r="H119" i="4"/>
  <c r="G119" i="4"/>
  <c r="F119" i="4"/>
  <c r="E119" i="4"/>
  <c r="K118" i="4"/>
  <c r="N107" i="4"/>
  <c r="N14" i="4" s="1"/>
  <c r="M107" i="4"/>
  <c r="L107" i="4"/>
  <c r="L14" i="4" s="1"/>
  <c r="J107" i="4"/>
  <c r="J14" i="4" s="1"/>
  <c r="I107" i="4"/>
  <c r="I14" i="4" s="1"/>
  <c r="H107" i="4"/>
  <c r="H14" i="4" s="1"/>
  <c r="G107" i="4"/>
  <c r="G14" i="4" s="1"/>
  <c r="F107" i="4"/>
  <c r="F14" i="4" s="1"/>
  <c r="E107" i="4"/>
  <c r="E14" i="4" s="1"/>
  <c r="K105" i="4"/>
  <c r="N103" i="4"/>
  <c r="N11" i="4" s="1"/>
  <c r="M103" i="4"/>
  <c r="M11" i="4" s="1"/>
  <c r="L103" i="4"/>
  <c r="L11" i="4" s="1"/>
  <c r="J103" i="4"/>
  <c r="J11" i="4" s="1"/>
  <c r="I103" i="4"/>
  <c r="I11" i="4" s="1"/>
  <c r="H103" i="4"/>
  <c r="H11" i="4" s="1"/>
  <c r="G103" i="4"/>
  <c r="G11" i="4" s="1"/>
  <c r="F103" i="4"/>
  <c r="F11" i="4" s="1"/>
  <c r="E103" i="4"/>
  <c r="E11" i="4" s="1"/>
  <c r="K102" i="4"/>
  <c r="K101" i="4"/>
  <c r="K100" i="4"/>
  <c r="K99" i="4"/>
  <c r="K98" i="4"/>
  <c r="K97" i="4"/>
  <c r="K96" i="4"/>
  <c r="K95" i="4"/>
  <c r="N86" i="4"/>
  <c r="M86" i="4"/>
  <c r="L86" i="4"/>
  <c r="J86" i="4"/>
  <c r="I86" i="4"/>
  <c r="H86" i="4"/>
  <c r="G86" i="4"/>
  <c r="F86" i="4"/>
  <c r="E86" i="4"/>
  <c r="K84" i="4"/>
  <c r="N83" i="4"/>
  <c r="M83" i="4"/>
  <c r="L83" i="4"/>
  <c r="J83" i="4"/>
  <c r="I83" i="4"/>
  <c r="H83" i="4"/>
  <c r="G83" i="4"/>
  <c r="F83" i="4"/>
  <c r="E83" i="4"/>
  <c r="K82" i="4"/>
  <c r="K81" i="4"/>
  <c r="N80" i="4"/>
  <c r="M80" i="4"/>
  <c r="L80" i="4"/>
  <c r="J80" i="4"/>
  <c r="I80" i="4"/>
  <c r="H80" i="4"/>
  <c r="G80" i="4"/>
  <c r="F80" i="4"/>
  <c r="E80" i="4"/>
  <c r="K79" i="4"/>
  <c r="N68" i="4"/>
  <c r="M68" i="4"/>
  <c r="L68" i="4"/>
  <c r="J68" i="4"/>
  <c r="I68" i="4"/>
  <c r="I15" i="4" s="1"/>
  <c r="H68" i="4"/>
  <c r="G68" i="4"/>
  <c r="F68" i="4"/>
  <c r="E68" i="4"/>
  <c r="K67" i="4"/>
  <c r="K66" i="4"/>
  <c r="K65" i="4"/>
  <c r="N63" i="4"/>
  <c r="N7" i="4" s="1"/>
  <c r="M63" i="4"/>
  <c r="M7" i="4" s="1"/>
  <c r="L63" i="4"/>
  <c r="L7" i="4" s="1"/>
  <c r="J63" i="4"/>
  <c r="J7" i="4" s="1"/>
  <c r="I63" i="4"/>
  <c r="I7" i="4" s="1"/>
  <c r="H63" i="4"/>
  <c r="H7" i="4" s="1"/>
  <c r="G63" i="4"/>
  <c r="G7" i="4" s="1"/>
  <c r="F63" i="4"/>
  <c r="F7" i="4" s="1"/>
  <c r="E63" i="4"/>
  <c r="E7" i="4" s="1"/>
  <c r="K62" i="4"/>
  <c r="K61" i="4"/>
  <c r="K60" i="4"/>
  <c r="K59" i="4"/>
  <c r="K58" i="4"/>
  <c r="K57" i="4"/>
  <c r="K56" i="4"/>
  <c r="N51" i="4"/>
  <c r="M51" i="4"/>
  <c r="L51" i="4"/>
  <c r="J51" i="4"/>
  <c r="I51" i="4"/>
  <c r="H51" i="4"/>
  <c r="G51" i="4"/>
  <c r="F51" i="4"/>
  <c r="E51" i="4"/>
  <c r="K50" i="4"/>
  <c r="K49" i="4"/>
  <c r="K48" i="4"/>
  <c r="K47" i="4"/>
  <c r="K46" i="4"/>
  <c r="K45" i="4"/>
  <c r="N35" i="4"/>
  <c r="M35" i="4"/>
  <c r="L35" i="4"/>
  <c r="J35" i="4"/>
  <c r="I35" i="4"/>
  <c r="H35" i="4"/>
  <c r="G35" i="4"/>
  <c r="F35" i="4"/>
  <c r="E35" i="4"/>
  <c r="K34" i="4"/>
  <c r="K33" i="4"/>
  <c r="K32" i="4"/>
  <c r="K31" i="4"/>
  <c r="K30" i="4"/>
  <c r="K29" i="4"/>
  <c r="K28" i="4"/>
  <c r="N27" i="4"/>
  <c r="N5" i="4" s="1"/>
  <c r="M27" i="4"/>
  <c r="M36" i="4" s="1"/>
  <c r="L27" i="4"/>
  <c r="L5" i="4" s="1"/>
  <c r="J27" i="4"/>
  <c r="J5" i="4" s="1"/>
  <c r="I27" i="4"/>
  <c r="I5" i="4" s="1"/>
  <c r="H27" i="4"/>
  <c r="H5" i="4" s="1"/>
  <c r="G27" i="4"/>
  <c r="G5" i="4" s="1"/>
  <c r="F27" i="4"/>
  <c r="F5" i="4" s="1"/>
  <c r="E27" i="4"/>
  <c r="E5" i="4" s="1"/>
  <c r="K26" i="4"/>
  <c r="K25" i="4"/>
  <c r="N15" i="4"/>
  <c r="M15" i="4"/>
  <c r="L15" i="4"/>
  <c r="J15" i="4"/>
  <c r="H15" i="4"/>
  <c r="G15" i="4"/>
  <c r="F15" i="4"/>
  <c r="E15" i="4"/>
  <c r="M14" i="4"/>
  <c r="F343" i="4" l="1"/>
  <c r="J343" i="4"/>
  <c r="F13" i="4"/>
  <c r="E343" i="4"/>
  <c r="I343" i="4"/>
  <c r="N343" i="4"/>
  <c r="G343" i="4"/>
  <c r="H343" i="4"/>
  <c r="H13" i="4"/>
  <c r="E13" i="4"/>
  <c r="G13" i="4"/>
  <c r="E4" i="4"/>
  <c r="F4" i="4"/>
  <c r="J4" i="4"/>
  <c r="M4" i="4"/>
  <c r="M343" i="4"/>
  <c r="I4" i="4"/>
  <c r="N13" i="4"/>
  <c r="M5" i="4"/>
  <c r="G4" i="4"/>
  <c r="N4" i="4"/>
  <c r="L13" i="4"/>
  <c r="K230" i="4"/>
  <c r="J13" i="4"/>
  <c r="J177" i="4"/>
  <c r="M177" i="4"/>
  <c r="F309" i="4"/>
  <c r="F10" i="4" s="1"/>
  <c r="H309" i="4"/>
  <c r="H10" i="4" s="1"/>
  <c r="J309" i="4"/>
  <c r="J10" i="4" s="1"/>
  <c r="M309" i="4"/>
  <c r="M10" i="4" s="1"/>
  <c r="F403" i="4"/>
  <c r="H403" i="4"/>
  <c r="M6" i="4"/>
  <c r="I13" i="4"/>
  <c r="J403" i="4"/>
  <c r="M403" i="4"/>
  <c r="F525" i="4"/>
  <c r="H525" i="4"/>
  <c r="J525" i="4"/>
  <c r="K525" i="4" s="1"/>
  <c r="M525" i="4"/>
  <c r="E644" i="4"/>
  <c r="G644" i="4"/>
  <c r="I644" i="4"/>
  <c r="L644" i="4"/>
  <c r="N644" i="4"/>
  <c r="M13" i="4"/>
  <c r="F87" i="4"/>
  <c r="H87" i="4"/>
  <c r="J87" i="4"/>
  <c r="K87" i="4" s="1"/>
  <c r="M87" i="4"/>
  <c r="E177" i="4"/>
  <c r="E6" i="4" s="1"/>
  <c r="E3" i="4" s="1"/>
  <c r="L177" i="4"/>
  <c r="L6" i="4" s="1"/>
  <c r="N177" i="4"/>
  <c r="N6" i="4" s="1"/>
  <c r="K273" i="4"/>
  <c r="M256" i="4"/>
  <c r="F177" i="4"/>
  <c r="H177" i="4"/>
  <c r="H6" i="4" s="1"/>
  <c r="G177" i="4"/>
  <c r="I177" i="4"/>
  <c r="E87" i="4"/>
  <c r="G87" i="4"/>
  <c r="I87" i="4"/>
  <c r="L87" i="4"/>
  <c r="N87" i="4"/>
  <c r="L256" i="4"/>
  <c r="N256" i="4"/>
  <c r="E309" i="4"/>
  <c r="E10" i="4" s="1"/>
  <c r="G309" i="4"/>
  <c r="G10" i="4" s="1"/>
  <c r="I309" i="4"/>
  <c r="I10" i="4" s="1"/>
  <c r="L309" i="4"/>
  <c r="L10" i="4" s="1"/>
  <c r="N309" i="4"/>
  <c r="N10" i="4" s="1"/>
  <c r="K357" i="4"/>
  <c r="E403" i="4"/>
  <c r="G403" i="4"/>
  <c r="I403" i="4"/>
  <c r="L403" i="4"/>
  <c r="N403" i="4"/>
  <c r="K378" i="4"/>
  <c r="K626" i="4"/>
  <c r="K5" i="4"/>
  <c r="K7" i="4"/>
  <c r="E525" i="4"/>
  <c r="G525" i="4"/>
  <c r="I525" i="4"/>
  <c r="L525" i="4"/>
  <c r="N525" i="4"/>
  <c r="K542" i="4"/>
  <c r="K592" i="4"/>
  <c r="F644" i="4"/>
  <c r="H644" i="4"/>
  <c r="M644" i="4"/>
  <c r="I256" i="4"/>
  <c r="H256" i="4"/>
  <c r="G256" i="4"/>
  <c r="F256" i="4"/>
  <c r="E256" i="4"/>
  <c r="K15" i="4"/>
  <c r="K388" i="4"/>
  <c r="K402" i="4"/>
  <c r="K466" i="4"/>
  <c r="K11" i="4"/>
  <c r="K14" i="4"/>
  <c r="K27" i="4"/>
  <c r="K142" i="4"/>
  <c r="K381" i="4"/>
  <c r="K392" i="4"/>
  <c r="K438" i="4"/>
  <c r="K583" i="4"/>
  <c r="K609" i="4"/>
  <c r="K748" i="4"/>
  <c r="K426" i="4"/>
  <c r="E36" i="4"/>
  <c r="G36" i="4"/>
  <c r="I36" i="4"/>
  <c r="K35" i="4"/>
  <c r="K36" i="4" s="1"/>
  <c r="H36" i="4"/>
  <c r="K63" i="4"/>
  <c r="K68" i="4"/>
  <c r="K103" i="4"/>
  <c r="K107" i="4"/>
  <c r="K119" i="4"/>
  <c r="K168" i="4"/>
  <c r="K171" i="4"/>
  <c r="K176" i="4"/>
  <c r="K289" i="4"/>
  <c r="K302" i="4"/>
  <c r="K308" i="4"/>
  <c r="K342" i="4"/>
  <c r="K349" i="4"/>
  <c r="K365" i="4"/>
  <c r="K369" i="4"/>
  <c r="K383" i="4"/>
  <c r="K390" i="4"/>
  <c r="K424" i="4"/>
  <c r="K460" i="4"/>
  <c r="K495" i="4"/>
  <c r="K507" i="4"/>
  <c r="K520" i="4"/>
  <c r="K624" i="4"/>
  <c r="K643" i="4"/>
  <c r="K699" i="4"/>
  <c r="L36" i="4"/>
  <c r="K83" i="4"/>
  <c r="K86" i="4"/>
  <c r="K126" i="4"/>
  <c r="K164" i="4"/>
  <c r="K247" i="4"/>
  <c r="K255" i="4"/>
  <c r="K292" i="4"/>
  <c r="K305" i="4"/>
  <c r="K319" i="4"/>
  <c r="K412" i="4"/>
  <c r="K446" i="4"/>
  <c r="K484" i="4"/>
  <c r="K517" i="4"/>
  <c r="K619" i="4"/>
  <c r="K628" i="4"/>
  <c r="K692" i="4"/>
  <c r="K719" i="4"/>
  <c r="K736" i="4"/>
  <c r="K759" i="4"/>
  <c r="F36" i="4"/>
  <c r="J36" i="4"/>
  <c r="N36" i="4"/>
  <c r="K51" i="4"/>
  <c r="H4" i="4"/>
  <c r="L4" i="4"/>
  <c r="K326" i="4"/>
  <c r="J644" i="4"/>
  <c r="K80" i="4"/>
  <c r="K282" i="4"/>
  <c r="K503" i="4"/>
  <c r="N171" i="2"/>
  <c r="M171" i="2"/>
  <c r="L171" i="2"/>
  <c r="J6" i="4" l="1"/>
  <c r="J3" i="4" s="1"/>
  <c r="K343" i="4"/>
  <c r="K13" i="4"/>
  <c r="I6" i="4"/>
  <c r="K4" i="4"/>
  <c r="I3" i="4"/>
  <c r="M3" i="4"/>
  <c r="K644" i="4"/>
  <c r="N3" i="4"/>
  <c r="K403" i="4"/>
  <c r="K10" i="4"/>
  <c r="K309" i="4"/>
  <c r="E9" i="4"/>
  <c r="E8" i="4" s="1"/>
  <c r="E12" i="4" s="1"/>
  <c r="E16" i="4" s="1"/>
  <c r="G9" i="4"/>
  <c r="G8" i="4" s="1"/>
  <c r="I9" i="4"/>
  <c r="I8" i="4" s="1"/>
  <c r="J9" i="4"/>
  <c r="J8" i="4" s="1"/>
  <c r="N9" i="4"/>
  <c r="N8" i="4" s="1"/>
  <c r="N12" i="4" s="1"/>
  <c r="N16" i="4" s="1"/>
  <c r="M9" i="4"/>
  <c r="M8" i="4" s="1"/>
  <c r="L9" i="4"/>
  <c r="L8" i="4" s="1"/>
  <c r="G6" i="4"/>
  <c r="G3" i="4" s="1"/>
  <c r="F6" i="4"/>
  <c r="F3" i="4" s="1"/>
  <c r="H9" i="4"/>
  <c r="H8" i="4" s="1"/>
  <c r="K256" i="4"/>
  <c r="F9" i="4"/>
  <c r="F8" i="4" s="1"/>
  <c r="L3" i="4"/>
  <c r="K177" i="4"/>
  <c r="H3" i="4"/>
  <c r="I791" i="3"/>
  <c r="G790" i="3"/>
  <c r="F790" i="3"/>
  <c r="E790" i="3"/>
  <c r="G779" i="3"/>
  <c r="F779" i="3"/>
  <c r="E779" i="3"/>
  <c r="G767" i="3"/>
  <c r="F767" i="3"/>
  <c r="E767" i="3"/>
  <c r="G750" i="3"/>
  <c r="F750" i="3"/>
  <c r="E750" i="3"/>
  <c r="G730" i="3"/>
  <c r="F730" i="3"/>
  <c r="E730" i="3"/>
  <c r="G723" i="3"/>
  <c r="F723" i="3"/>
  <c r="E723" i="3"/>
  <c r="G688" i="3"/>
  <c r="F688" i="3"/>
  <c r="E688" i="3"/>
  <c r="G674" i="3"/>
  <c r="F674" i="3"/>
  <c r="E674" i="3"/>
  <c r="G658" i="3"/>
  <c r="F658" i="3"/>
  <c r="E658" i="3"/>
  <c r="G656" i="3"/>
  <c r="F656" i="3"/>
  <c r="E656" i="3"/>
  <c r="G654" i="3"/>
  <c r="F654" i="3"/>
  <c r="E654" i="3"/>
  <c r="G649" i="3"/>
  <c r="G675" i="3" s="1"/>
  <c r="F649" i="3"/>
  <c r="F675" i="3" s="1"/>
  <c r="E649" i="3"/>
  <c r="E675" i="3" s="1"/>
  <c r="G639" i="3"/>
  <c r="F639" i="3"/>
  <c r="E639" i="3"/>
  <c r="G621" i="3"/>
  <c r="F621" i="3"/>
  <c r="E621" i="3"/>
  <c r="G613" i="3"/>
  <c r="F613" i="3"/>
  <c r="E613" i="3"/>
  <c r="G580" i="3"/>
  <c r="F580" i="3"/>
  <c r="E580" i="3"/>
  <c r="G571" i="3"/>
  <c r="F571" i="3"/>
  <c r="E571" i="3"/>
  <c r="G556" i="3"/>
  <c r="F556" i="3"/>
  <c r="E556" i="3"/>
  <c r="G550" i="3"/>
  <c r="F550" i="3"/>
  <c r="E550" i="3"/>
  <c r="G547" i="3"/>
  <c r="F547" i="3"/>
  <c r="E547" i="3"/>
  <c r="G542" i="3"/>
  <c r="F542" i="3"/>
  <c r="E542" i="3"/>
  <c r="G537" i="3"/>
  <c r="G557" i="3" s="1"/>
  <c r="F537" i="3"/>
  <c r="F557" i="3" s="1"/>
  <c r="E537" i="3"/>
  <c r="E557" i="3" s="1"/>
  <c r="G529" i="3"/>
  <c r="F529" i="3"/>
  <c r="E529" i="3"/>
  <c r="G511" i="3"/>
  <c r="F511" i="3"/>
  <c r="E511" i="3"/>
  <c r="G499" i="3"/>
  <c r="F499" i="3"/>
  <c r="E499" i="3"/>
  <c r="G493" i="3"/>
  <c r="F493" i="3"/>
  <c r="E493" i="3"/>
  <c r="G478" i="3"/>
  <c r="F478" i="3"/>
  <c r="E478" i="3"/>
  <c r="G470" i="3"/>
  <c r="F470" i="3"/>
  <c r="E470" i="3"/>
  <c r="G456" i="3"/>
  <c r="G458" i="3" s="1"/>
  <c r="F456" i="3"/>
  <c r="F458" i="3" s="1"/>
  <c r="E456" i="3"/>
  <c r="E458" i="3" s="1"/>
  <c r="G438" i="3"/>
  <c r="F438" i="3"/>
  <c r="E438" i="3"/>
  <c r="G431" i="3"/>
  <c r="F431" i="3"/>
  <c r="E431" i="3"/>
  <c r="G420" i="3"/>
  <c r="F420" i="3"/>
  <c r="E420" i="3"/>
  <c r="G418" i="3"/>
  <c r="F418" i="3"/>
  <c r="E418" i="3"/>
  <c r="G411" i="3"/>
  <c r="F411" i="3"/>
  <c r="E411" i="3"/>
  <c r="G407" i="3"/>
  <c r="F407" i="3"/>
  <c r="E407" i="3"/>
  <c r="G403" i="3"/>
  <c r="F403" i="3"/>
  <c r="E403" i="3"/>
  <c r="G400" i="3"/>
  <c r="F400" i="3"/>
  <c r="E400" i="3"/>
  <c r="G396" i="3"/>
  <c r="F396" i="3"/>
  <c r="E396" i="3"/>
  <c r="G392" i="3"/>
  <c r="G432" i="3" s="1"/>
  <c r="F392" i="3"/>
  <c r="F432" i="3" s="1"/>
  <c r="E392" i="3"/>
  <c r="E432" i="3" s="1"/>
  <c r="G384" i="3"/>
  <c r="F384" i="3"/>
  <c r="E384" i="3"/>
  <c r="G374" i="3"/>
  <c r="F374" i="3"/>
  <c r="E374" i="3"/>
  <c r="G367" i="3"/>
  <c r="F367" i="3"/>
  <c r="E367" i="3"/>
  <c r="G363" i="3"/>
  <c r="F363" i="3"/>
  <c r="E363" i="3"/>
  <c r="G361" i="3"/>
  <c r="G368" i="3" s="1"/>
  <c r="F361" i="3"/>
  <c r="F368" i="3" s="1"/>
  <c r="E361" i="3"/>
  <c r="E368" i="3" s="1"/>
  <c r="G354" i="3"/>
  <c r="F354" i="3"/>
  <c r="E354" i="3"/>
  <c r="G345" i="3"/>
  <c r="F345" i="3"/>
  <c r="E345" i="3"/>
  <c r="G337" i="3"/>
  <c r="F337" i="3"/>
  <c r="E337" i="3"/>
  <c r="G334" i="3"/>
  <c r="F334" i="3"/>
  <c r="E334" i="3"/>
  <c r="G329" i="3"/>
  <c r="F329" i="3"/>
  <c r="E329" i="3"/>
  <c r="G326" i="3"/>
  <c r="F326" i="3"/>
  <c r="E326" i="3"/>
  <c r="G323" i="3"/>
  <c r="F323" i="3"/>
  <c r="E323" i="3"/>
  <c r="G319" i="3"/>
  <c r="G346" i="3" s="1"/>
  <c r="F319" i="3"/>
  <c r="F346" i="3" s="1"/>
  <c r="F11" i="3" s="1"/>
  <c r="E319" i="3"/>
  <c r="E346" i="3" s="1"/>
  <c r="E11" i="3" s="1"/>
  <c r="G309" i="3"/>
  <c r="F309" i="3"/>
  <c r="E309" i="3"/>
  <c r="G307" i="3"/>
  <c r="F307" i="3"/>
  <c r="E307" i="3"/>
  <c r="G300" i="3"/>
  <c r="F300" i="3"/>
  <c r="E300" i="3"/>
  <c r="G298" i="3"/>
  <c r="G310" i="3" s="1"/>
  <c r="F298" i="3"/>
  <c r="F310" i="3" s="1"/>
  <c r="E298" i="3"/>
  <c r="E310" i="3" s="1"/>
  <c r="G290" i="3"/>
  <c r="F290" i="3"/>
  <c r="E290" i="3"/>
  <c r="G279" i="3"/>
  <c r="F279" i="3"/>
  <c r="E279" i="3"/>
  <c r="G262" i="3"/>
  <c r="F262" i="3"/>
  <c r="E262" i="3"/>
  <c r="G247" i="3"/>
  <c r="F247" i="3"/>
  <c r="E247" i="3"/>
  <c r="G227" i="3"/>
  <c r="F227" i="3"/>
  <c r="E227" i="3"/>
  <c r="G210" i="3"/>
  <c r="F210" i="3"/>
  <c r="E210" i="3"/>
  <c r="G193" i="3"/>
  <c r="G248" i="3" s="1"/>
  <c r="F193" i="3"/>
  <c r="F248" i="3" s="1"/>
  <c r="E193" i="3"/>
  <c r="E248" i="3" s="1"/>
  <c r="G182" i="3"/>
  <c r="F182" i="3"/>
  <c r="E182" i="3"/>
  <c r="G172" i="3"/>
  <c r="F172" i="3"/>
  <c r="E172" i="3"/>
  <c r="G167" i="3"/>
  <c r="F167" i="3"/>
  <c r="E167" i="3"/>
  <c r="G164" i="3"/>
  <c r="F164" i="3"/>
  <c r="E164" i="3"/>
  <c r="G159" i="3"/>
  <c r="F159" i="3"/>
  <c r="E159" i="3"/>
  <c r="G157" i="3"/>
  <c r="G173" i="3" s="1"/>
  <c r="F157" i="3"/>
  <c r="F173" i="3" s="1"/>
  <c r="E157" i="3"/>
  <c r="E173" i="3" s="1"/>
  <c r="G143" i="3"/>
  <c r="F143" i="3"/>
  <c r="E143" i="3"/>
  <c r="G136" i="3"/>
  <c r="F136" i="3"/>
  <c r="E136" i="3"/>
  <c r="G125" i="3"/>
  <c r="F125" i="3"/>
  <c r="E125" i="3"/>
  <c r="G118" i="3"/>
  <c r="F118" i="3"/>
  <c r="E118" i="3"/>
  <c r="G106" i="3"/>
  <c r="F106" i="3"/>
  <c r="E106" i="3"/>
  <c r="G102" i="3"/>
  <c r="F102" i="3"/>
  <c r="E102" i="3"/>
  <c r="G85" i="3"/>
  <c r="F85" i="3"/>
  <c r="E85" i="3"/>
  <c r="G82" i="3"/>
  <c r="F82" i="3"/>
  <c r="E82" i="3"/>
  <c r="G79" i="3"/>
  <c r="G86" i="3" s="1"/>
  <c r="F79" i="3"/>
  <c r="F86" i="3" s="1"/>
  <c r="F10" i="3" s="1"/>
  <c r="E79" i="3"/>
  <c r="E86" i="3" s="1"/>
  <c r="E10" i="3" s="1"/>
  <c r="G68" i="3"/>
  <c r="F68" i="3"/>
  <c r="E68" i="3"/>
  <c r="G63" i="3"/>
  <c r="F63" i="3"/>
  <c r="E63" i="3"/>
  <c r="G51" i="3"/>
  <c r="F51" i="3"/>
  <c r="E51" i="3"/>
  <c r="G35" i="3"/>
  <c r="F35" i="3"/>
  <c r="E35" i="3"/>
  <c r="G27" i="3"/>
  <c r="G36" i="3" s="1"/>
  <c r="F27" i="3"/>
  <c r="F36" i="3" s="1"/>
  <c r="E27" i="3"/>
  <c r="E36" i="3" s="1"/>
  <c r="G16" i="3"/>
  <c r="F16" i="3"/>
  <c r="E16" i="3"/>
  <c r="G15" i="3"/>
  <c r="F15" i="3"/>
  <c r="E15" i="3"/>
  <c r="G14" i="3"/>
  <c r="F14" i="3"/>
  <c r="E14" i="3"/>
  <c r="G12" i="3"/>
  <c r="F12" i="3"/>
  <c r="E12" i="3"/>
  <c r="G8" i="3"/>
  <c r="F8" i="3"/>
  <c r="E8" i="3"/>
  <c r="G7" i="3"/>
  <c r="F7" i="3"/>
  <c r="E7" i="3"/>
  <c r="G6" i="3"/>
  <c r="F6" i="3"/>
  <c r="E6" i="3"/>
  <c r="G5" i="3"/>
  <c r="F5" i="3"/>
  <c r="E5" i="3"/>
  <c r="G4" i="3"/>
  <c r="F4" i="3"/>
  <c r="E4" i="3"/>
  <c r="I12" i="4" l="1"/>
  <c r="I16" i="4" s="1"/>
  <c r="M12" i="4"/>
  <c r="M16" i="4" s="1"/>
  <c r="K6" i="4"/>
  <c r="G12" i="4"/>
  <c r="G16" i="4" s="1"/>
  <c r="F12" i="4"/>
  <c r="F16" i="4" s="1"/>
  <c r="H12" i="4"/>
  <c r="H16" i="4" s="1"/>
  <c r="K8" i="4"/>
  <c r="L12" i="4"/>
  <c r="L16" i="4" s="1"/>
  <c r="K9" i="4"/>
  <c r="J12" i="4"/>
  <c r="K3" i="4"/>
  <c r="E9" i="3"/>
  <c r="E13" i="3" s="1"/>
  <c r="E17" i="3" s="1"/>
  <c r="F9" i="3"/>
  <c r="F13" i="3" s="1"/>
  <c r="F17" i="3" s="1"/>
  <c r="G10" i="3"/>
  <c r="G11" i="3"/>
  <c r="N555" i="2"/>
  <c r="M555" i="2"/>
  <c r="L555" i="2"/>
  <c r="I555" i="2"/>
  <c r="H555" i="2"/>
  <c r="G555" i="2"/>
  <c r="F555" i="2"/>
  <c r="J555" i="2"/>
  <c r="J322" i="2"/>
  <c r="K225" i="2"/>
  <c r="K12" i="4" l="1"/>
  <c r="J16" i="4"/>
  <c r="K16" i="4" s="1"/>
  <c r="G9" i="3"/>
  <c r="J209" i="2"/>
  <c r="N209" i="2"/>
  <c r="M209" i="2"/>
  <c r="L209" i="2"/>
  <c r="I209" i="2"/>
  <c r="H209" i="2"/>
  <c r="G209" i="2"/>
  <c r="G13" i="3" l="1"/>
  <c r="O57" i="2"/>
  <c r="K31" i="2"/>
  <c r="G17" i="3" l="1"/>
  <c r="N322" i="2"/>
  <c r="M322" i="2"/>
  <c r="L322" i="2"/>
  <c r="I322" i="2"/>
  <c r="H322" i="2"/>
  <c r="G322" i="2"/>
  <c r="F322" i="2"/>
  <c r="E322" i="2"/>
  <c r="F789" i="2"/>
  <c r="F778" i="2"/>
  <c r="F766" i="2"/>
  <c r="F749" i="2"/>
  <c r="F729" i="2"/>
  <c r="F722" i="2"/>
  <c r="F687" i="2"/>
  <c r="F673" i="2"/>
  <c r="F657" i="2"/>
  <c r="F655" i="2"/>
  <c r="F653" i="2"/>
  <c r="F648" i="2"/>
  <c r="F674" i="2" s="1"/>
  <c r="F638" i="2"/>
  <c r="F620" i="2"/>
  <c r="F612" i="2"/>
  <c r="F579" i="2"/>
  <c r="F570" i="2"/>
  <c r="F549" i="2"/>
  <c r="F546" i="2"/>
  <c r="F541" i="2"/>
  <c r="F536" i="2"/>
  <c r="F556" i="2" s="1"/>
  <c r="F528" i="2"/>
  <c r="F510" i="2"/>
  <c r="F498" i="2"/>
  <c r="F492" i="2"/>
  <c r="F477" i="2"/>
  <c r="F469" i="2"/>
  <c r="F455" i="2"/>
  <c r="F457" i="2" s="1"/>
  <c r="F437" i="2"/>
  <c r="F430" i="2"/>
  <c r="F419" i="2"/>
  <c r="F417" i="2"/>
  <c r="F410" i="2"/>
  <c r="F406" i="2"/>
  <c r="F402" i="2"/>
  <c r="F399" i="2"/>
  <c r="F395" i="2"/>
  <c r="F391" i="2"/>
  <c r="F431" i="2" s="1"/>
  <c r="F383" i="2"/>
  <c r="F373" i="2"/>
  <c r="F366" i="2"/>
  <c r="F362" i="2"/>
  <c r="F360" i="2"/>
  <c r="F367" i="2" s="1"/>
  <c r="F353" i="2"/>
  <c r="F344" i="2"/>
  <c r="F336" i="2"/>
  <c r="F333" i="2"/>
  <c r="F328" i="2"/>
  <c r="F325" i="2"/>
  <c r="F318" i="2"/>
  <c r="F345" i="2" s="1"/>
  <c r="F10" i="2" s="1"/>
  <c r="F308" i="2"/>
  <c r="F306" i="2"/>
  <c r="F299" i="2"/>
  <c r="F297" i="2"/>
  <c r="F309" i="2" s="1"/>
  <c r="F289" i="2"/>
  <c r="F278" i="2"/>
  <c r="F261" i="2"/>
  <c r="F246" i="2"/>
  <c r="F226" i="2"/>
  <c r="F209" i="2"/>
  <c r="F192" i="2"/>
  <c r="F247" i="2" s="1"/>
  <c r="F181" i="2"/>
  <c r="F171" i="2"/>
  <c r="F166" i="2"/>
  <c r="F163" i="2"/>
  <c r="F158" i="2"/>
  <c r="F156" i="2"/>
  <c r="F172" i="2" s="1"/>
  <c r="F142" i="2"/>
  <c r="F135" i="2"/>
  <c r="F124" i="2"/>
  <c r="F117" i="2"/>
  <c r="F105" i="2"/>
  <c r="F101" i="2"/>
  <c r="F84" i="2"/>
  <c r="F81" i="2"/>
  <c r="F78" i="2"/>
  <c r="F85" i="2" s="1"/>
  <c r="F9" i="2" s="1"/>
  <c r="F67" i="2"/>
  <c r="F62" i="2"/>
  <c r="F50" i="2"/>
  <c r="F34" i="2"/>
  <c r="F26" i="2"/>
  <c r="F35" i="2" s="1"/>
  <c r="F15" i="2"/>
  <c r="F14" i="2"/>
  <c r="F13" i="2"/>
  <c r="F11" i="2"/>
  <c r="F7" i="2"/>
  <c r="F5" i="2"/>
  <c r="F4" i="2"/>
  <c r="K252" i="2"/>
  <c r="N261" i="2"/>
  <c r="M261" i="2"/>
  <c r="L261" i="2"/>
  <c r="J261" i="2"/>
  <c r="I261" i="2"/>
  <c r="H261" i="2"/>
  <c r="G261" i="2"/>
  <c r="E261" i="2"/>
  <c r="N657" i="2"/>
  <c r="M657" i="2"/>
  <c r="L657" i="2"/>
  <c r="J657" i="2"/>
  <c r="I657" i="2"/>
  <c r="H657" i="2"/>
  <c r="G657" i="2"/>
  <c r="E657" i="2"/>
  <c r="K656" i="2"/>
  <c r="N620" i="2"/>
  <c r="M620" i="2"/>
  <c r="L620" i="2"/>
  <c r="J620" i="2"/>
  <c r="I620" i="2"/>
  <c r="H620" i="2"/>
  <c r="G620" i="2"/>
  <c r="E620" i="2"/>
  <c r="K617" i="2"/>
  <c r="N383" i="2"/>
  <c r="M383" i="2"/>
  <c r="L383" i="2"/>
  <c r="J383" i="2"/>
  <c r="I383" i="2"/>
  <c r="H383" i="2"/>
  <c r="G383" i="2"/>
  <c r="E383" i="2"/>
  <c r="K316" i="2"/>
  <c r="K304" i="2"/>
  <c r="N306" i="2"/>
  <c r="M306" i="2"/>
  <c r="L306" i="2"/>
  <c r="J306" i="2"/>
  <c r="I306" i="2"/>
  <c r="H306" i="2"/>
  <c r="G306" i="2"/>
  <c r="E306" i="2"/>
  <c r="K220" i="2"/>
  <c r="N166" i="2"/>
  <c r="M166" i="2"/>
  <c r="L166" i="2"/>
  <c r="J166" i="2"/>
  <c r="I166" i="2"/>
  <c r="H166" i="2"/>
  <c r="G166" i="2"/>
  <c r="E166" i="2"/>
  <c r="K165" i="2"/>
  <c r="F8" i="2" l="1"/>
  <c r="F6" i="2"/>
  <c r="F3" i="2"/>
  <c r="F12" i="2"/>
  <c r="F16" i="2" s="1"/>
  <c r="K657" i="2"/>
  <c r="N789" i="2"/>
  <c r="M789" i="2"/>
  <c r="L789" i="2"/>
  <c r="J789" i="2"/>
  <c r="I789" i="2"/>
  <c r="H789" i="2"/>
  <c r="E789" i="2"/>
  <c r="K788" i="2"/>
  <c r="N778" i="2"/>
  <c r="M778" i="2"/>
  <c r="L778" i="2"/>
  <c r="J778" i="2"/>
  <c r="I778" i="2"/>
  <c r="H778" i="2"/>
  <c r="G778" i="2"/>
  <c r="E778" i="2"/>
  <c r="K777" i="2"/>
  <c r="N766" i="2"/>
  <c r="M766" i="2"/>
  <c r="L766" i="2"/>
  <c r="J766" i="2"/>
  <c r="I766" i="2"/>
  <c r="H766" i="2"/>
  <c r="G766" i="2"/>
  <c r="E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66" i="2" s="1"/>
  <c r="N749" i="2"/>
  <c r="M749" i="2"/>
  <c r="L749" i="2"/>
  <c r="J749" i="2"/>
  <c r="I749" i="2"/>
  <c r="H749" i="2"/>
  <c r="G749" i="2"/>
  <c r="E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N729" i="2"/>
  <c r="M729" i="2"/>
  <c r="L729" i="2"/>
  <c r="J729" i="2"/>
  <c r="I729" i="2"/>
  <c r="H729" i="2"/>
  <c r="G729" i="2"/>
  <c r="E729" i="2"/>
  <c r="K728" i="2"/>
  <c r="K727" i="2"/>
  <c r="N722" i="2"/>
  <c r="M722" i="2"/>
  <c r="L722" i="2"/>
  <c r="J722" i="2"/>
  <c r="I722" i="2"/>
  <c r="H722" i="2"/>
  <c r="G722" i="2"/>
  <c r="E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N687" i="2"/>
  <c r="M687" i="2"/>
  <c r="L687" i="2"/>
  <c r="J687" i="2"/>
  <c r="I687" i="2"/>
  <c r="H687" i="2"/>
  <c r="G687" i="2"/>
  <c r="E687" i="2"/>
  <c r="K686" i="2"/>
  <c r="K687" i="2" s="1"/>
  <c r="N673" i="2"/>
  <c r="M673" i="2"/>
  <c r="L673" i="2"/>
  <c r="J673" i="2"/>
  <c r="I673" i="2"/>
  <c r="H673" i="2"/>
  <c r="G673" i="2"/>
  <c r="E673" i="2"/>
  <c r="K672" i="2"/>
  <c r="K671" i="2"/>
  <c r="K670" i="2"/>
  <c r="K669" i="2"/>
  <c r="K668" i="2"/>
  <c r="K667" i="2"/>
  <c r="K666" i="2"/>
  <c r="K665" i="2"/>
  <c r="N655" i="2"/>
  <c r="M655" i="2"/>
  <c r="L655" i="2"/>
  <c r="J655" i="2"/>
  <c r="I655" i="2"/>
  <c r="H655" i="2"/>
  <c r="G655" i="2"/>
  <c r="E655" i="2"/>
  <c r="K654" i="2"/>
  <c r="N653" i="2"/>
  <c r="M653" i="2"/>
  <c r="L653" i="2"/>
  <c r="J653" i="2"/>
  <c r="I653" i="2"/>
  <c r="H653" i="2"/>
  <c r="G653" i="2"/>
  <c r="E653" i="2"/>
  <c r="K652" i="2"/>
  <c r="K651" i="2"/>
  <c r="K650" i="2"/>
  <c r="K649" i="2"/>
  <c r="N648" i="2"/>
  <c r="N674" i="2" s="1"/>
  <c r="M648" i="2"/>
  <c r="M674" i="2" s="1"/>
  <c r="L648" i="2"/>
  <c r="L674" i="2" s="1"/>
  <c r="J648" i="2"/>
  <c r="J674" i="2" s="1"/>
  <c r="I648" i="2"/>
  <c r="I674" i="2" s="1"/>
  <c r="H648" i="2"/>
  <c r="H674" i="2" s="1"/>
  <c r="G648" i="2"/>
  <c r="G674" i="2" s="1"/>
  <c r="E648" i="2"/>
  <c r="K647" i="2"/>
  <c r="K646" i="2"/>
  <c r="K645" i="2"/>
  <c r="K644" i="2"/>
  <c r="K643" i="2"/>
  <c r="N638" i="2"/>
  <c r="M638" i="2"/>
  <c r="L638" i="2"/>
  <c r="J638" i="2"/>
  <c r="I638" i="2"/>
  <c r="H638" i="2"/>
  <c r="G638" i="2"/>
  <c r="E638" i="2"/>
  <c r="K637" i="2"/>
  <c r="K636" i="2"/>
  <c r="K635" i="2"/>
  <c r="K619" i="2"/>
  <c r="K618" i="2"/>
  <c r="K620" i="2" s="1"/>
  <c r="N612" i="2"/>
  <c r="M612" i="2"/>
  <c r="L612" i="2"/>
  <c r="J612" i="2"/>
  <c r="I612" i="2"/>
  <c r="H612" i="2"/>
  <c r="G612" i="2"/>
  <c r="E612" i="2"/>
  <c r="K611" i="2"/>
  <c r="K610" i="2"/>
  <c r="K609" i="2"/>
  <c r="K608" i="2"/>
  <c r="K607" i="2"/>
  <c r="K606" i="2"/>
  <c r="K604" i="2"/>
  <c r="K603" i="2"/>
  <c r="K602" i="2"/>
  <c r="K601" i="2"/>
  <c r="K600" i="2"/>
  <c r="K599" i="2"/>
  <c r="K598" i="2"/>
  <c r="K597" i="2"/>
  <c r="K596" i="2"/>
  <c r="K595" i="2"/>
  <c r="K594" i="2"/>
  <c r="K586" i="2"/>
  <c r="K585" i="2"/>
  <c r="K584" i="2"/>
  <c r="K583" i="2"/>
  <c r="K582" i="2"/>
  <c r="K581" i="2"/>
  <c r="K580" i="2"/>
  <c r="J579" i="2"/>
  <c r="I579" i="2"/>
  <c r="H579" i="2"/>
  <c r="G579" i="2"/>
  <c r="E579" i="2"/>
  <c r="K571" i="2"/>
  <c r="N570" i="2"/>
  <c r="M570" i="2"/>
  <c r="L570" i="2"/>
  <c r="J570" i="2"/>
  <c r="I570" i="2"/>
  <c r="H570" i="2"/>
  <c r="G570" i="2"/>
  <c r="E570" i="2"/>
  <c r="K569" i="2"/>
  <c r="K568" i="2"/>
  <c r="K567" i="2"/>
  <c r="K566" i="2"/>
  <c r="K565" i="2"/>
  <c r="K564" i="2"/>
  <c r="K563" i="2"/>
  <c r="K562" i="2"/>
  <c r="K561" i="2"/>
  <c r="K570" i="2" s="1"/>
  <c r="E555" i="2"/>
  <c r="K553" i="2"/>
  <c r="N549" i="2"/>
  <c r="M549" i="2"/>
  <c r="L549" i="2"/>
  <c r="J549" i="2"/>
  <c r="I549" i="2"/>
  <c r="H549" i="2"/>
  <c r="G549" i="2"/>
  <c r="E549" i="2"/>
  <c r="K548" i="2"/>
  <c r="K547" i="2"/>
  <c r="N546" i="2"/>
  <c r="M546" i="2"/>
  <c r="L546" i="2"/>
  <c r="J546" i="2"/>
  <c r="I546" i="2"/>
  <c r="H546" i="2"/>
  <c r="G546" i="2"/>
  <c r="E546" i="2"/>
  <c r="K545" i="2"/>
  <c r="K544" i="2"/>
  <c r="K543" i="2"/>
  <c r="K542" i="2"/>
  <c r="N541" i="2"/>
  <c r="M541" i="2"/>
  <c r="L541" i="2"/>
  <c r="J541" i="2"/>
  <c r="I541" i="2"/>
  <c r="H541" i="2"/>
  <c r="G541" i="2"/>
  <c r="E541" i="2"/>
  <c r="K540" i="2"/>
  <c r="K539" i="2"/>
  <c r="K538" i="2"/>
  <c r="K537" i="2"/>
  <c r="N536" i="2"/>
  <c r="N556" i="2" s="1"/>
  <c r="M536" i="2"/>
  <c r="M556" i="2" s="1"/>
  <c r="L536" i="2"/>
  <c r="L556" i="2" s="1"/>
  <c r="J536" i="2"/>
  <c r="J556" i="2" s="1"/>
  <c r="I536" i="2"/>
  <c r="I556" i="2" s="1"/>
  <c r="H536" i="2"/>
  <c r="H556" i="2" s="1"/>
  <c r="G536" i="2"/>
  <c r="G556" i="2" s="1"/>
  <c r="E536" i="2"/>
  <c r="E556" i="2" s="1"/>
  <c r="K535" i="2"/>
  <c r="K534" i="2"/>
  <c r="N528" i="2"/>
  <c r="M528" i="2"/>
  <c r="L528" i="2"/>
  <c r="J528" i="2"/>
  <c r="I528" i="2"/>
  <c r="H528" i="2"/>
  <c r="G528" i="2"/>
  <c r="E528" i="2"/>
  <c r="K527" i="2"/>
  <c r="K526" i="2"/>
  <c r="K525" i="2"/>
  <c r="K524" i="2"/>
  <c r="K523" i="2"/>
  <c r="K522" i="2"/>
  <c r="N510" i="2"/>
  <c r="M510" i="2"/>
  <c r="L510" i="2"/>
  <c r="J510" i="2"/>
  <c r="I510" i="2"/>
  <c r="H510" i="2"/>
  <c r="G510" i="2"/>
  <c r="E510" i="2"/>
  <c r="K509" i="2"/>
  <c r="N498" i="2"/>
  <c r="M498" i="2"/>
  <c r="L498" i="2"/>
  <c r="J498" i="2"/>
  <c r="I498" i="2"/>
  <c r="H498" i="2"/>
  <c r="G498" i="2"/>
  <c r="E498" i="2"/>
  <c r="K497" i="2"/>
  <c r="N492" i="2"/>
  <c r="M492" i="2"/>
  <c r="L492" i="2"/>
  <c r="J492" i="2"/>
  <c r="I492" i="2"/>
  <c r="H492" i="2"/>
  <c r="G492" i="2"/>
  <c r="E492" i="2"/>
  <c r="K484" i="2"/>
  <c r="K483" i="2"/>
  <c r="N477" i="2"/>
  <c r="M477" i="2"/>
  <c r="L477" i="2"/>
  <c r="J477" i="2"/>
  <c r="I477" i="2"/>
  <c r="H477" i="2"/>
  <c r="G477" i="2"/>
  <c r="E477" i="2"/>
  <c r="K476" i="2"/>
  <c r="N469" i="2"/>
  <c r="M469" i="2"/>
  <c r="L469" i="2"/>
  <c r="J469" i="2"/>
  <c r="I469" i="2"/>
  <c r="H469" i="2"/>
  <c r="G469" i="2"/>
  <c r="E469" i="2"/>
  <c r="K468" i="2"/>
  <c r="K467" i="2"/>
  <c r="K466" i="2"/>
  <c r="K456" i="2"/>
  <c r="N455" i="2"/>
  <c r="N457" i="2" s="1"/>
  <c r="M455" i="2"/>
  <c r="M457" i="2" s="1"/>
  <c r="L455" i="2"/>
  <c r="L457" i="2" s="1"/>
  <c r="J455" i="2"/>
  <c r="J457" i="2" s="1"/>
  <c r="I455" i="2"/>
  <c r="I457" i="2" s="1"/>
  <c r="H455" i="2"/>
  <c r="H457" i="2" s="1"/>
  <c r="G455" i="2"/>
  <c r="G457" i="2" s="1"/>
  <c r="E455" i="2"/>
  <c r="E457" i="2" s="1"/>
  <c r="K454" i="2"/>
  <c r="K453" i="2"/>
  <c r="K452" i="2"/>
  <c r="K451" i="2"/>
  <c r="K450" i="2"/>
  <c r="N437" i="2"/>
  <c r="M437" i="2"/>
  <c r="L437" i="2"/>
  <c r="J437" i="2"/>
  <c r="I437" i="2"/>
  <c r="H437" i="2"/>
  <c r="G437" i="2"/>
  <c r="E437" i="2"/>
  <c r="K436" i="2"/>
  <c r="N430" i="2"/>
  <c r="M430" i="2"/>
  <c r="L430" i="2"/>
  <c r="J430" i="2"/>
  <c r="I430" i="2"/>
  <c r="H430" i="2"/>
  <c r="G430" i="2"/>
  <c r="E430" i="2"/>
  <c r="K429" i="2"/>
  <c r="K428" i="2"/>
  <c r="K427" i="2"/>
  <c r="K426" i="2"/>
  <c r="K425" i="2"/>
  <c r="K424" i="2"/>
  <c r="K423" i="2"/>
  <c r="K422" i="2"/>
  <c r="K421" i="2"/>
  <c r="K420" i="2"/>
  <c r="N419" i="2"/>
  <c r="M419" i="2"/>
  <c r="L419" i="2"/>
  <c r="J419" i="2"/>
  <c r="I419" i="2"/>
  <c r="H419" i="2"/>
  <c r="G419" i="2"/>
  <c r="E419" i="2"/>
  <c r="K418" i="2"/>
  <c r="N417" i="2"/>
  <c r="M417" i="2"/>
  <c r="L417" i="2"/>
  <c r="J417" i="2"/>
  <c r="I417" i="2"/>
  <c r="H417" i="2"/>
  <c r="G417" i="2"/>
  <c r="E417" i="2"/>
  <c r="K416" i="2"/>
  <c r="N410" i="2"/>
  <c r="M410" i="2"/>
  <c r="L410" i="2"/>
  <c r="J410" i="2"/>
  <c r="I410" i="2"/>
  <c r="H410" i="2"/>
  <c r="G410" i="2"/>
  <c r="E410" i="2"/>
  <c r="K409" i="2"/>
  <c r="K408" i="2"/>
  <c r="K407" i="2"/>
  <c r="K410" i="2" s="1"/>
  <c r="N406" i="2"/>
  <c r="M406" i="2"/>
  <c r="L406" i="2"/>
  <c r="J406" i="2"/>
  <c r="I406" i="2"/>
  <c r="H406" i="2"/>
  <c r="G406" i="2"/>
  <c r="E406" i="2"/>
  <c r="K405" i="2"/>
  <c r="K404" i="2"/>
  <c r="K403" i="2"/>
  <c r="N402" i="2"/>
  <c r="M402" i="2"/>
  <c r="L402" i="2"/>
  <c r="J402" i="2"/>
  <c r="I402" i="2"/>
  <c r="H402" i="2"/>
  <c r="G402" i="2"/>
  <c r="E402" i="2"/>
  <c r="K401" i="2"/>
  <c r="K400" i="2"/>
  <c r="N399" i="2"/>
  <c r="M399" i="2"/>
  <c r="L399" i="2"/>
  <c r="J399" i="2"/>
  <c r="I399" i="2"/>
  <c r="H399" i="2"/>
  <c r="G399" i="2"/>
  <c r="E399" i="2"/>
  <c r="K398" i="2"/>
  <c r="K397" i="2"/>
  <c r="K396" i="2"/>
  <c r="K399" i="2" s="1"/>
  <c r="N395" i="2"/>
  <c r="M395" i="2"/>
  <c r="L395" i="2"/>
  <c r="J395" i="2"/>
  <c r="I395" i="2"/>
  <c r="H395" i="2"/>
  <c r="G395" i="2"/>
  <c r="E395" i="2"/>
  <c r="K394" i="2"/>
  <c r="K393" i="2"/>
  <c r="K392" i="2"/>
  <c r="N391" i="2"/>
  <c r="N431" i="2" s="1"/>
  <c r="M391" i="2"/>
  <c r="M431" i="2" s="1"/>
  <c r="L391" i="2"/>
  <c r="L431" i="2" s="1"/>
  <c r="J391" i="2"/>
  <c r="J431" i="2" s="1"/>
  <c r="I391" i="2"/>
  <c r="I431" i="2" s="1"/>
  <c r="H391" i="2"/>
  <c r="H431" i="2" s="1"/>
  <c r="G391" i="2"/>
  <c r="G431" i="2" s="1"/>
  <c r="E391" i="2"/>
  <c r="E431" i="2" s="1"/>
  <c r="K390" i="2"/>
  <c r="K389" i="2"/>
  <c r="K388" i="2"/>
  <c r="K382" i="2"/>
  <c r="K381" i="2"/>
  <c r="K383" i="2" s="1"/>
  <c r="N373" i="2"/>
  <c r="M373" i="2"/>
  <c r="L373" i="2"/>
  <c r="J373" i="2"/>
  <c r="I373" i="2"/>
  <c r="H373" i="2"/>
  <c r="G373" i="2"/>
  <c r="E373" i="2"/>
  <c r="K372" i="2"/>
  <c r="N366" i="2"/>
  <c r="M366" i="2"/>
  <c r="L366" i="2"/>
  <c r="J366" i="2"/>
  <c r="I366" i="2"/>
  <c r="H366" i="2"/>
  <c r="G366" i="2"/>
  <c r="E366" i="2"/>
  <c r="K365" i="2"/>
  <c r="K364" i="2"/>
  <c r="K363" i="2"/>
  <c r="N362" i="2"/>
  <c r="M362" i="2"/>
  <c r="M367" i="2" s="1"/>
  <c r="L362" i="2"/>
  <c r="L367" i="2" s="1"/>
  <c r="J362" i="2"/>
  <c r="I362" i="2"/>
  <c r="H362" i="2"/>
  <c r="G362" i="2"/>
  <c r="E362" i="2"/>
  <c r="K361" i="2"/>
  <c r="N360" i="2"/>
  <c r="N367" i="2" s="1"/>
  <c r="J360" i="2"/>
  <c r="J367" i="2" s="1"/>
  <c r="I360" i="2"/>
  <c r="I367" i="2" s="1"/>
  <c r="H360" i="2"/>
  <c r="H367" i="2" s="1"/>
  <c r="G360" i="2"/>
  <c r="G367" i="2" s="1"/>
  <c r="E360" i="2"/>
  <c r="E367" i="2" s="1"/>
  <c r="K359" i="2"/>
  <c r="K358" i="2"/>
  <c r="N353" i="2"/>
  <c r="M353" i="2"/>
  <c r="L353" i="2"/>
  <c r="J353" i="2"/>
  <c r="I353" i="2"/>
  <c r="H353" i="2"/>
  <c r="G353" i="2"/>
  <c r="E353" i="2"/>
  <c r="K352" i="2"/>
  <c r="K351" i="2"/>
  <c r="N344" i="2"/>
  <c r="M344" i="2"/>
  <c r="L344" i="2"/>
  <c r="J344" i="2"/>
  <c r="I344" i="2"/>
  <c r="H344" i="2"/>
  <c r="G344" i="2"/>
  <c r="E344" i="2"/>
  <c r="K343" i="2"/>
  <c r="K342" i="2"/>
  <c r="N336" i="2"/>
  <c r="M336" i="2"/>
  <c r="L336" i="2"/>
  <c r="J336" i="2"/>
  <c r="I336" i="2"/>
  <c r="H336" i="2"/>
  <c r="G336" i="2"/>
  <c r="E336" i="2"/>
  <c r="K335" i="2"/>
  <c r="K334" i="2"/>
  <c r="N333" i="2"/>
  <c r="M333" i="2"/>
  <c r="L333" i="2"/>
  <c r="J333" i="2"/>
  <c r="I333" i="2"/>
  <c r="H333" i="2"/>
  <c r="G333" i="2"/>
  <c r="E333" i="2"/>
  <c r="K332" i="2"/>
  <c r="K331" i="2"/>
  <c r="K330" i="2"/>
  <c r="K329" i="2"/>
  <c r="N328" i="2"/>
  <c r="M328" i="2"/>
  <c r="L328" i="2"/>
  <c r="J328" i="2"/>
  <c r="I328" i="2"/>
  <c r="H328" i="2"/>
  <c r="G328" i="2"/>
  <c r="E328" i="2"/>
  <c r="K327" i="2"/>
  <c r="K326" i="2"/>
  <c r="N325" i="2"/>
  <c r="M325" i="2"/>
  <c r="L325" i="2"/>
  <c r="J325" i="2"/>
  <c r="I325" i="2"/>
  <c r="H325" i="2"/>
  <c r="G325" i="2"/>
  <c r="E325" i="2"/>
  <c r="K324" i="2"/>
  <c r="K323" i="2"/>
  <c r="K319" i="2"/>
  <c r="K322" i="2" s="1"/>
  <c r="N318" i="2"/>
  <c r="N345" i="2" s="1"/>
  <c r="N10" i="2" s="1"/>
  <c r="M318" i="2"/>
  <c r="M345" i="2" s="1"/>
  <c r="M10" i="2" s="1"/>
  <c r="L318" i="2"/>
  <c r="L345" i="2" s="1"/>
  <c r="L10" i="2" s="1"/>
  <c r="J318" i="2"/>
  <c r="J345" i="2" s="1"/>
  <c r="I318" i="2"/>
  <c r="I345" i="2" s="1"/>
  <c r="I10" i="2" s="1"/>
  <c r="H318" i="2"/>
  <c r="H345" i="2" s="1"/>
  <c r="H10" i="2" s="1"/>
  <c r="G318" i="2"/>
  <c r="G345" i="2" s="1"/>
  <c r="G10" i="2" s="1"/>
  <c r="E318" i="2"/>
  <c r="E345" i="2" s="1"/>
  <c r="E10" i="2" s="1"/>
  <c r="K317" i="2"/>
  <c r="K315" i="2"/>
  <c r="K314" i="2"/>
  <c r="N308" i="2"/>
  <c r="M308" i="2"/>
  <c r="L308" i="2"/>
  <c r="J308" i="2"/>
  <c r="I308" i="2"/>
  <c r="H308" i="2"/>
  <c r="G308" i="2"/>
  <c r="E308" i="2"/>
  <c r="K307" i="2"/>
  <c r="K305" i="2"/>
  <c r="K306" i="2" s="1"/>
  <c r="N299" i="2"/>
  <c r="M299" i="2"/>
  <c r="L299" i="2"/>
  <c r="J299" i="2"/>
  <c r="I299" i="2"/>
  <c r="H299" i="2"/>
  <c r="G299" i="2"/>
  <c r="E299" i="2"/>
  <c r="K298" i="2"/>
  <c r="N297" i="2"/>
  <c r="N309" i="2" s="1"/>
  <c r="M297" i="2"/>
  <c r="M309" i="2" s="1"/>
  <c r="L297" i="2"/>
  <c r="L309" i="2" s="1"/>
  <c r="J297" i="2"/>
  <c r="J309" i="2" s="1"/>
  <c r="I297" i="2"/>
  <c r="I309" i="2" s="1"/>
  <c r="H297" i="2"/>
  <c r="H309" i="2" s="1"/>
  <c r="G297" i="2"/>
  <c r="G309" i="2" s="1"/>
  <c r="E297" i="2"/>
  <c r="E309" i="2" s="1"/>
  <c r="K296" i="2"/>
  <c r="K295" i="2"/>
  <c r="K294" i="2"/>
  <c r="N289" i="2"/>
  <c r="M289" i="2"/>
  <c r="L289" i="2"/>
  <c r="J289" i="2"/>
  <c r="I289" i="2"/>
  <c r="H289" i="2"/>
  <c r="G289" i="2"/>
  <c r="E289" i="2"/>
  <c r="K288" i="2"/>
  <c r="K287" i="2"/>
  <c r="K286" i="2"/>
  <c r="K285" i="2"/>
  <c r="K284" i="2"/>
  <c r="K283" i="2"/>
  <c r="N278" i="2"/>
  <c r="M278" i="2"/>
  <c r="L278" i="2"/>
  <c r="J278" i="2"/>
  <c r="I278" i="2"/>
  <c r="H278" i="2"/>
  <c r="G278" i="2"/>
  <c r="E278" i="2"/>
  <c r="K277" i="2"/>
  <c r="K276" i="2"/>
  <c r="K275" i="2"/>
  <c r="K274" i="2"/>
  <c r="K278" i="2"/>
  <c r="K260" i="2"/>
  <c r="K259" i="2"/>
  <c r="K258" i="2"/>
  <c r="K257" i="2"/>
  <c r="K256" i="2"/>
  <c r="K255" i="2"/>
  <c r="K254" i="2"/>
  <c r="K253" i="2"/>
  <c r="K261" i="2" s="1"/>
  <c r="N246" i="2"/>
  <c r="M246" i="2"/>
  <c r="L246" i="2"/>
  <c r="J246" i="2"/>
  <c r="I246" i="2"/>
  <c r="H246" i="2"/>
  <c r="G246" i="2"/>
  <c r="E246" i="2"/>
  <c r="K245" i="2"/>
  <c r="K244" i="2"/>
  <c r="K243" i="2"/>
  <c r="K242" i="2"/>
  <c r="K241" i="2"/>
  <c r="K240" i="2"/>
  <c r="K239" i="2"/>
  <c r="N226" i="2"/>
  <c r="M226" i="2"/>
  <c r="L226" i="2"/>
  <c r="J226" i="2"/>
  <c r="I226" i="2"/>
  <c r="H226" i="2"/>
  <c r="G226" i="2"/>
  <c r="E226" i="2"/>
  <c r="K224" i="2"/>
  <c r="K223" i="2"/>
  <c r="K222" i="2"/>
  <c r="K221" i="2"/>
  <c r="K219" i="2"/>
  <c r="K218" i="2"/>
  <c r="K217" i="2"/>
  <c r="K216" i="2"/>
  <c r="K215" i="2"/>
  <c r="K214" i="2"/>
  <c r="K213" i="2"/>
  <c r="K212" i="2"/>
  <c r="K211" i="2"/>
  <c r="K210" i="2"/>
  <c r="E209" i="2"/>
  <c r="K201" i="2"/>
  <c r="K198" i="2"/>
  <c r="K197" i="2"/>
  <c r="K194" i="2"/>
  <c r="K209" i="2" s="1"/>
  <c r="N192" i="2"/>
  <c r="N247" i="2" s="1"/>
  <c r="M192" i="2"/>
  <c r="M247" i="2" s="1"/>
  <c r="L192" i="2"/>
  <c r="L247" i="2" s="1"/>
  <c r="J192" i="2"/>
  <c r="J247" i="2" s="1"/>
  <c r="I192" i="2"/>
  <c r="I247" i="2" s="1"/>
  <c r="H192" i="2"/>
  <c r="H247" i="2" s="1"/>
  <c r="G192" i="2"/>
  <c r="G247" i="2" s="1"/>
  <c r="E192" i="2"/>
  <c r="E247" i="2" s="1"/>
  <c r="K191" i="2"/>
  <c r="N181" i="2"/>
  <c r="M181" i="2"/>
  <c r="L181" i="2"/>
  <c r="J181" i="2"/>
  <c r="I181" i="2"/>
  <c r="H181" i="2"/>
  <c r="G181" i="2"/>
  <c r="E181" i="2"/>
  <c r="K180" i="2"/>
  <c r="J171" i="2"/>
  <c r="I171" i="2"/>
  <c r="H171" i="2"/>
  <c r="G171" i="2"/>
  <c r="E171" i="2"/>
  <c r="K170" i="2"/>
  <c r="K169" i="2"/>
  <c r="K168" i="2"/>
  <c r="K167" i="2"/>
  <c r="K164" i="2"/>
  <c r="K166" i="2" s="1"/>
  <c r="N163" i="2"/>
  <c r="M163" i="2"/>
  <c r="L163" i="2"/>
  <c r="J163" i="2"/>
  <c r="I163" i="2"/>
  <c r="H163" i="2"/>
  <c r="G163" i="2"/>
  <c r="E163" i="2"/>
  <c r="K162" i="2"/>
  <c r="K161" i="2"/>
  <c r="K160" i="2"/>
  <c r="K159" i="2"/>
  <c r="N158" i="2"/>
  <c r="M158" i="2"/>
  <c r="L158" i="2"/>
  <c r="J158" i="2"/>
  <c r="I158" i="2"/>
  <c r="H158" i="2"/>
  <c r="G158" i="2"/>
  <c r="E158" i="2"/>
  <c r="K157" i="2"/>
  <c r="N156" i="2"/>
  <c r="N172" i="2" s="1"/>
  <c r="M156" i="2"/>
  <c r="M172" i="2" s="1"/>
  <c r="L156" i="2"/>
  <c r="L172" i="2" s="1"/>
  <c r="J156" i="2"/>
  <c r="J172" i="2" s="1"/>
  <c r="I156" i="2"/>
  <c r="I172" i="2" s="1"/>
  <c r="H156" i="2"/>
  <c r="H172" i="2" s="1"/>
  <c r="G156" i="2"/>
  <c r="G172" i="2" s="1"/>
  <c r="E156" i="2"/>
  <c r="E172" i="2" s="1"/>
  <c r="K155" i="2"/>
  <c r="K154" i="2"/>
  <c r="N142" i="2"/>
  <c r="M142" i="2"/>
  <c r="L142" i="2"/>
  <c r="J142" i="2"/>
  <c r="I142" i="2"/>
  <c r="H142" i="2"/>
  <c r="G142" i="2"/>
  <c r="E142" i="2"/>
  <c r="K141" i="2"/>
  <c r="K140" i="2"/>
  <c r="N135" i="2"/>
  <c r="M135" i="2"/>
  <c r="L135" i="2"/>
  <c r="J135" i="2"/>
  <c r="I135" i="2"/>
  <c r="H135" i="2"/>
  <c r="G135" i="2"/>
  <c r="E135" i="2"/>
  <c r="K134" i="2"/>
  <c r="K135" i="2" s="1"/>
  <c r="N124" i="2"/>
  <c r="M124" i="2"/>
  <c r="L124" i="2"/>
  <c r="J124" i="2"/>
  <c r="I124" i="2"/>
  <c r="H124" i="2"/>
  <c r="G124" i="2"/>
  <c r="E124" i="2"/>
  <c r="K123" i="2"/>
  <c r="K122" i="2"/>
  <c r="N117" i="2"/>
  <c r="M117" i="2"/>
  <c r="L117" i="2"/>
  <c r="J117" i="2"/>
  <c r="I117" i="2"/>
  <c r="H117" i="2"/>
  <c r="G117" i="2"/>
  <c r="E117" i="2"/>
  <c r="K116" i="2"/>
  <c r="N105" i="2"/>
  <c r="M105" i="2"/>
  <c r="L105" i="2"/>
  <c r="J105" i="2"/>
  <c r="I105" i="2"/>
  <c r="H105" i="2"/>
  <c r="G105" i="2"/>
  <c r="E105" i="2"/>
  <c r="K103" i="2"/>
  <c r="N101" i="2"/>
  <c r="M101" i="2"/>
  <c r="L101" i="2"/>
  <c r="J101" i="2"/>
  <c r="I101" i="2"/>
  <c r="H101" i="2"/>
  <c r="G101" i="2"/>
  <c r="E101" i="2"/>
  <c r="K100" i="2"/>
  <c r="K99" i="2"/>
  <c r="K98" i="2"/>
  <c r="K97" i="2"/>
  <c r="K96" i="2"/>
  <c r="K95" i="2"/>
  <c r="K94" i="2"/>
  <c r="K93" i="2"/>
  <c r="N84" i="2"/>
  <c r="M84" i="2"/>
  <c r="L84" i="2"/>
  <c r="J84" i="2"/>
  <c r="I84" i="2"/>
  <c r="H84" i="2"/>
  <c r="G84" i="2"/>
  <c r="E84" i="2"/>
  <c r="K82" i="2"/>
  <c r="N81" i="2"/>
  <c r="M81" i="2"/>
  <c r="L81" i="2"/>
  <c r="J81" i="2"/>
  <c r="I81" i="2"/>
  <c r="H81" i="2"/>
  <c r="G81" i="2"/>
  <c r="E81" i="2"/>
  <c r="K80" i="2"/>
  <c r="K79" i="2"/>
  <c r="N78" i="2"/>
  <c r="N85" i="2" s="1"/>
  <c r="N9" i="2" s="1"/>
  <c r="M78" i="2"/>
  <c r="M85" i="2" s="1"/>
  <c r="M9" i="2" s="1"/>
  <c r="L78" i="2"/>
  <c r="L85" i="2" s="1"/>
  <c r="L9" i="2" s="1"/>
  <c r="J78" i="2"/>
  <c r="J85" i="2" s="1"/>
  <c r="I78" i="2"/>
  <c r="I85" i="2" s="1"/>
  <c r="I9" i="2" s="1"/>
  <c r="H78" i="2"/>
  <c r="H85" i="2" s="1"/>
  <c r="H9" i="2" s="1"/>
  <c r="G78" i="2"/>
  <c r="G85" i="2" s="1"/>
  <c r="G9" i="2" s="1"/>
  <c r="E78" i="2"/>
  <c r="E85" i="2" s="1"/>
  <c r="K77" i="2"/>
  <c r="N67" i="2"/>
  <c r="M67" i="2"/>
  <c r="L67" i="2"/>
  <c r="J67" i="2"/>
  <c r="I67" i="2"/>
  <c r="H67" i="2"/>
  <c r="G67" i="2"/>
  <c r="E67" i="2"/>
  <c r="K66" i="2"/>
  <c r="K65" i="2"/>
  <c r="K64" i="2"/>
  <c r="N62" i="2"/>
  <c r="M62" i="2"/>
  <c r="L62" i="2"/>
  <c r="J62" i="2"/>
  <c r="I62" i="2"/>
  <c r="H62" i="2"/>
  <c r="G62" i="2"/>
  <c r="E62" i="2"/>
  <c r="K61" i="2"/>
  <c r="K60" i="2"/>
  <c r="K59" i="2"/>
  <c r="K58" i="2"/>
  <c r="K57" i="2"/>
  <c r="K56" i="2"/>
  <c r="K55" i="2"/>
  <c r="N50" i="2"/>
  <c r="M50" i="2"/>
  <c r="L50" i="2"/>
  <c r="J50" i="2"/>
  <c r="I50" i="2"/>
  <c r="H50" i="2"/>
  <c r="G50" i="2"/>
  <c r="E50" i="2"/>
  <c r="K49" i="2"/>
  <c r="K48" i="2"/>
  <c r="K47" i="2"/>
  <c r="K46" i="2"/>
  <c r="K45" i="2"/>
  <c r="K44" i="2"/>
  <c r="N34" i="2"/>
  <c r="M34" i="2"/>
  <c r="L34" i="2"/>
  <c r="J34" i="2"/>
  <c r="I34" i="2"/>
  <c r="H34" i="2"/>
  <c r="G34" i="2"/>
  <c r="E34" i="2"/>
  <c r="K33" i="2"/>
  <c r="K32" i="2"/>
  <c r="K30" i="2"/>
  <c r="K29" i="2"/>
  <c r="K28" i="2"/>
  <c r="K27" i="2"/>
  <c r="K34" i="2" s="1"/>
  <c r="N26" i="2"/>
  <c r="N35" i="2" s="1"/>
  <c r="M26" i="2"/>
  <c r="M35" i="2" s="1"/>
  <c r="L26" i="2"/>
  <c r="L35" i="2" s="1"/>
  <c r="J26" i="2"/>
  <c r="J35" i="2" s="1"/>
  <c r="I26" i="2"/>
  <c r="I35" i="2" s="1"/>
  <c r="H26" i="2"/>
  <c r="H35" i="2" s="1"/>
  <c r="G26" i="2"/>
  <c r="G35" i="2" s="1"/>
  <c r="E26" i="2"/>
  <c r="E35" i="2" s="1"/>
  <c r="K25" i="2"/>
  <c r="K24" i="2"/>
  <c r="N15" i="2"/>
  <c r="M15" i="2"/>
  <c r="L15" i="2"/>
  <c r="J15" i="2"/>
  <c r="I15" i="2"/>
  <c r="H15" i="2"/>
  <c r="G15" i="2"/>
  <c r="E15" i="2"/>
  <c r="N14" i="2"/>
  <c r="M14" i="2"/>
  <c r="L14" i="2"/>
  <c r="J14" i="2"/>
  <c r="I14" i="2"/>
  <c r="H14" i="2"/>
  <c r="G14" i="2"/>
  <c r="E14" i="2"/>
  <c r="N13" i="2"/>
  <c r="M13" i="2"/>
  <c r="L13" i="2"/>
  <c r="J13" i="2"/>
  <c r="I13" i="2"/>
  <c r="H13" i="2"/>
  <c r="G13" i="2"/>
  <c r="E13" i="2"/>
  <c r="N11" i="2"/>
  <c r="M11" i="2"/>
  <c r="L11" i="2"/>
  <c r="J11" i="2"/>
  <c r="I11" i="2"/>
  <c r="H11" i="2"/>
  <c r="G11" i="2"/>
  <c r="E11" i="2"/>
  <c r="N7" i="2"/>
  <c r="M7" i="2"/>
  <c r="L7" i="2"/>
  <c r="J7" i="2"/>
  <c r="I7" i="2"/>
  <c r="H7" i="2"/>
  <c r="G7" i="2"/>
  <c r="E7" i="2"/>
  <c r="J6" i="2"/>
  <c r="I6" i="2"/>
  <c r="H6" i="2"/>
  <c r="G6" i="2"/>
  <c r="E6" i="2"/>
  <c r="N5" i="2"/>
  <c r="M5" i="2"/>
  <c r="L5" i="2"/>
  <c r="J5" i="2"/>
  <c r="I5" i="2"/>
  <c r="H5" i="2"/>
  <c r="G5" i="2"/>
  <c r="E5" i="2"/>
  <c r="N4" i="2"/>
  <c r="M4" i="2"/>
  <c r="L4" i="2"/>
  <c r="J4" i="2"/>
  <c r="I4" i="2"/>
  <c r="H4" i="2"/>
  <c r="G4" i="2"/>
  <c r="E4" i="2"/>
  <c r="J3" i="2"/>
  <c r="I3" i="2"/>
  <c r="H3" i="2"/>
  <c r="G3" i="2"/>
  <c r="E3" i="2"/>
  <c r="E674" i="2" l="1"/>
  <c r="E9" i="2" s="1"/>
  <c r="E8" i="2" s="1"/>
  <c r="E12" i="2" s="1"/>
  <c r="E16" i="2" s="1"/>
  <c r="K4" i="2"/>
  <c r="K5" i="2"/>
  <c r="K7" i="2"/>
  <c r="K11" i="2"/>
  <c r="K14" i="2"/>
  <c r="K15" i="2"/>
  <c r="K50" i="2"/>
  <c r="K62" i="2"/>
  <c r="K67" i="2"/>
  <c r="G8" i="2"/>
  <c r="G12" i="2" s="1"/>
  <c r="G16" i="2" s="1"/>
  <c r="H8" i="2"/>
  <c r="H12" i="2" s="1"/>
  <c r="H16" i="2" s="1"/>
  <c r="I8" i="2"/>
  <c r="I12" i="2" s="1"/>
  <c r="I16" i="2" s="1"/>
  <c r="L8" i="2"/>
  <c r="M8" i="2"/>
  <c r="N8" i="2"/>
  <c r="K81" i="2"/>
  <c r="K84" i="2"/>
  <c r="K101" i="2"/>
  <c r="K105" i="2"/>
  <c r="K117" i="2"/>
  <c r="K124" i="2"/>
  <c r="K142" i="2"/>
  <c r="L6" i="2"/>
  <c r="L3" i="2" s="1"/>
  <c r="L12" i="2" s="1"/>
  <c r="M6" i="2"/>
  <c r="M3" i="2" s="1"/>
  <c r="M12" i="2" s="1"/>
  <c r="N6" i="2"/>
  <c r="N3" i="2" s="1"/>
  <c r="N12" i="2" s="1"/>
  <c r="K158" i="2"/>
  <c r="K163" i="2"/>
  <c r="K171" i="2"/>
  <c r="K181" i="2"/>
  <c r="K226" i="2"/>
  <c r="K246" i="2"/>
  <c r="K289" i="2"/>
  <c r="K299" i="2"/>
  <c r="K308" i="2"/>
  <c r="K325" i="2"/>
  <c r="K328" i="2"/>
  <c r="K333" i="2"/>
  <c r="K336" i="2"/>
  <c r="K344" i="2"/>
  <c r="K353" i="2"/>
  <c r="K362" i="2"/>
  <c r="K366" i="2"/>
  <c r="K373" i="2"/>
  <c r="K395" i="2"/>
  <c r="K402" i="2"/>
  <c r="K406" i="2"/>
  <c r="K417" i="2"/>
  <c r="K419" i="2"/>
  <c r="K430" i="2"/>
  <c r="K437" i="2"/>
  <c r="K469" i="2"/>
  <c r="K477" i="2"/>
  <c r="K492" i="2"/>
  <c r="K498" i="2"/>
  <c r="K510" i="2"/>
  <c r="K528" i="2"/>
  <c r="K541" i="2"/>
  <c r="K546" i="2"/>
  <c r="K549" i="2"/>
  <c r="K555" i="2"/>
  <c r="K612" i="2"/>
  <c r="K638" i="2"/>
  <c r="K653" i="2"/>
  <c r="K655" i="2"/>
  <c r="K673" i="2"/>
  <c r="K722" i="2"/>
  <c r="K729" i="2"/>
  <c r="K749" i="2"/>
  <c r="K778" i="2"/>
  <c r="K789" i="2"/>
  <c r="K3" i="2"/>
  <c r="K6" i="2"/>
  <c r="L16" i="2"/>
  <c r="M16" i="2"/>
  <c r="N16" i="2"/>
  <c r="K85" i="2"/>
  <c r="J9" i="2"/>
  <c r="K172" i="2"/>
  <c r="K247" i="2"/>
  <c r="K309" i="2"/>
  <c r="K345" i="2"/>
  <c r="J10" i="2"/>
  <c r="K10" i="2" s="1"/>
  <c r="K13" i="2"/>
  <c r="K26" i="2"/>
  <c r="K35" i="2" s="1"/>
  <c r="K78" i="2"/>
  <c r="K156" i="2"/>
  <c r="K192" i="2"/>
  <c r="K297" i="2"/>
  <c r="K318" i="2"/>
  <c r="K367" i="2"/>
  <c r="K360" i="2"/>
  <c r="K431" i="2"/>
  <c r="K457" i="2"/>
  <c r="K556" i="2"/>
  <c r="K674" i="2"/>
  <c r="K391" i="2"/>
  <c r="K455" i="2"/>
  <c r="K536" i="2"/>
  <c r="K648" i="2"/>
  <c r="K9" i="2" l="1"/>
  <c r="J8" i="2"/>
  <c r="K8" i="2" l="1"/>
  <c r="J12" i="2"/>
  <c r="K12" i="2" l="1"/>
  <c r="J16" i="2"/>
  <c r="K16" i="2" s="1"/>
</calcChain>
</file>

<file path=xl/sharedStrings.xml><?xml version="1.0" encoding="utf-8"?>
<sst xmlns="http://schemas.openxmlformats.org/spreadsheetml/2006/main" count="3770" uniqueCount="526">
  <si>
    <t>Název</t>
  </si>
  <si>
    <t>RU 2011</t>
  </si>
  <si>
    <t>Skutečnost k 30.9.11</t>
  </si>
  <si>
    <t>oček. skut. k 31.12.11</t>
  </si>
  <si>
    <t>Návrh 2012</t>
  </si>
  <si>
    <t>RS 11/12</t>
  </si>
  <si>
    <t>výhl. 2013</t>
  </si>
  <si>
    <t>výhl. 2014</t>
  </si>
  <si>
    <t>výhl. 2015</t>
  </si>
  <si>
    <t>Příjmy celkem</t>
  </si>
  <si>
    <t>1.</t>
  </si>
  <si>
    <t>daňové</t>
  </si>
  <si>
    <t>2.</t>
  </si>
  <si>
    <t>podíl na DPH a DPFO</t>
  </si>
  <si>
    <t>3.</t>
  </si>
  <si>
    <t>nedaňové</t>
  </si>
  <si>
    <t>4.</t>
  </si>
  <si>
    <t>přijaté dotace</t>
  </si>
  <si>
    <t>Výdaje celkem</t>
  </si>
  <si>
    <t>5.</t>
  </si>
  <si>
    <t>běžné výdaje</t>
  </si>
  <si>
    <t>6.</t>
  </si>
  <si>
    <t>kapitálové výdaje</t>
  </si>
  <si>
    <t>7.</t>
  </si>
  <si>
    <t>ostatní výdaje - ze Soc.fondu</t>
  </si>
  <si>
    <t>Saldo: příjmy - výdaje</t>
  </si>
  <si>
    <t>Financování celkem</t>
  </si>
  <si>
    <t>8.</t>
  </si>
  <si>
    <t>9.</t>
  </si>
  <si>
    <t>financ. převody z MMP,použ.fondů</t>
  </si>
  <si>
    <t>Výsledek hospodaření</t>
  </si>
  <si>
    <t>Finanční středisko 12.1620 - Odbor ekonomický a poplatkový</t>
  </si>
  <si>
    <t>PŘÍJMY:</t>
  </si>
  <si>
    <t>Rozpočet příjmů daňových:</t>
  </si>
  <si>
    <t>Pol.</t>
  </si>
  <si>
    <t>odd §</t>
  </si>
  <si>
    <t>Skutečnost 2010</t>
  </si>
  <si>
    <t>Podíl daně z př.FO ze záv.čin.</t>
  </si>
  <si>
    <t>Příjem z podílu DPH</t>
  </si>
  <si>
    <t xml:space="preserve">Součet:   sdílené daňové příjmy </t>
  </si>
  <si>
    <t>Poplatek ze psa</t>
  </si>
  <si>
    <t>Poplatek za užívání veřej.prostr.</t>
  </si>
  <si>
    <t>Poplatek z ubytovací kapacity</t>
  </si>
  <si>
    <t>Poplatek za prov. VHP</t>
  </si>
  <si>
    <t>Odvod výtěžku z VHP</t>
  </si>
  <si>
    <t>Správní poplatky- VHP</t>
  </si>
  <si>
    <t xml:space="preserve">Součet:   ostatní daňové příjmy </t>
  </si>
  <si>
    <t>CELKEM</t>
  </si>
  <si>
    <t>Rozpočet příjmů nedaňových:</t>
  </si>
  <si>
    <t>Úhrady z vydobýv.prostoru</t>
  </si>
  <si>
    <t>Úroky</t>
  </si>
  <si>
    <t>Sankční platby</t>
  </si>
  <si>
    <t>Vratky transferů</t>
  </si>
  <si>
    <t>Nekapitál.přísp. a náhrady</t>
  </si>
  <si>
    <t>Mylné platby</t>
  </si>
  <si>
    <t>Rozpočet přijatých dotací a převody z vlastních fondů: třída 4</t>
  </si>
  <si>
    <t>Dotace na výkon st. správy</t>
  </si>
  <si>
    <t>Dotace od KÚ - přím. tábor</t>
  </si>
  <si>
    <t>Ostatní neinv.dotace ze SR-soc.dávky</t>
  </si>
  <si>
    <t>Ostatní neinv.dotace ze SR-přísp.na péči</t>
  </si>
  <si>
    <t>FINANCOVÁNÍ</t>
  </si>
  <si>
    <t>Fin.prostředky z MMP</t>
  </si>
  <si>
    <t>Převody z FRR</t>
  </si>
  <si>
    <t>Převody ze SF</t>
  </si>
  <si>
    <t>VÝDAJE:   běžné výdaje</t>
  </si>
  <si>
    <t>třída 5 - skupina 6 všeobecná veřejná správa a služby</t>
  </si>
  <si>
    <t>3319-6409</t>
  </si>
  <si>
    <t xml:space="preserve">Prostředky na dotace a dary v souladu s novelou koncepce </t>
  </si>
  <si>
    <t>Finanční středisko 12.8030 - SOCIÁLNÍ   FOND</t>
  </si>
  <si>
    <t>VÝDAJE: běžné výdaje</t>
  </si>
  <si>
    <t>Záloh. příděl do SF</t>
  </si>
  <si>
    <t>Převod  na MMP</t>
  </si>
  <si>
    <t xml:space="preserve"> Odbor stavebně správní a dopravy</t>
  </si>
  <si>
    <t>Finanční středisko 12.1730 -  odd. stavebně správní -  stavební úřad</t>
  </si>
  <si>
    <t>Správní poplatky-odd.staveb.spr.</t>
  </si>
  <si>
    <t>Pokuty - stavebně správní</t>
  </si>
  <si>
    <t>Přijaté nekap.příspěvky a náhrady</t>
  </si>
  <si>
    <t>Finanční středisko  12.1750 -  odd. dopravy</t>
  </si>
  <si>
    <t>Správní poplatky-odd.dopravy</t>
  </si>
  <si>
    <t>Pokuty doprava</t>
  </si>
  <si>
    <t>Přij.nekapit.příspěvky a náhrady</t>
  </si>
  <si>
    <t>CELKEM:</t>
  </si>
  <si>
    <t xml:space="preserve"> Odbor majetku a investic</t>
  </si>
  <si>
    <t>Finanční středisko  12.1790 - oddělení majetku</t>
  </si>
  <si>
    <t>Pronájem MŠ</t>
  </si>
  <si>
    <t>Pojistné plnění</t>
  </si>
  <si>
    <t>Celkem MŠ</t>
  </si>
  <si>
    <t>Poskytování služeb</t>
  </si>
  <si>
    <t>Celkem využ.vol.č.dětí a ml.</t>
  </si>
  <si>
    <t>Poskytování služeb KD</t>
  </si>
  <si>
    <t>Pronájem nemovitosti KD</t>
  </si>
  <si>
    <t>Pokuty</t>
  </si>
  <si>
    <t>Přijaté příspěvky a náhrady KD</t>
  </si>
  <si>
    <t>Celkem příjmy z nebyt.prostor</t>
  </si>
  <si>
    <t>Celkem územní rozvoj a kom.služ</t>
  </si>
  <si>
    <t>Poskytování služeb MO</t>
  </si>
  <si>
    <t>Pronájem prostor v budově MO 2</t>
  </si>
  <si>
    <t>Ostatní nedaňové příjmy</t>
  </si>
  <si>
    <t>Celkem příjmy z budovy ÚMO 2</t>
  </si>
  <si>
    <t>třída 5 - skupina 2 průmyslová a ostatní odvětví hospodářství</t>
  </si>
  <si>
    <t>Nájemné-cyklostezka</t>
  </si>
  <si>
    <t>třída 5 - skupina 3 služby pro obyvatelstvo</t>
  </si>
  <si>
    <t>Služby peněžních. ústavů MŠ</t>
  </si>
  <si>
    <t>Celkem výdaje budova ÚMO 2</t>
  </si>
  <si>
    <t>Finanční středisko 12.1790 -  Oddělení investic</t>
  </si>
  <si>
    <t>Příspěvky a náhrady - komunikace</t>
  </si>
  <si>
    <t>Příspěvky a náhrady - Božk.ostrov</t>
  </si>
  <si>
    <t>Příspěvky a náhrady - MŠ</t>
  </si>
  <si>
    <t>Příspěvky a náhrady - Božk. ostrov</t>
  </si>
  <si>
    <t>Studie, posudky</t>
  </si>
  <si>
    <t>kapitálové výdaje: třída 6</t>
  </si>
  <si>
    <t>Finanční středisko 12.1830 - Odbor životního prostředí</t>
  </si>
  <si>
    <t>Poplatek za znečisť.ovzduší</t>
  </si>
  <si>
    <t>Správní poplatky</t>
  </si>
  <si>
    <t>součet</t>
  </si>
  <si>
    <t>Příspěvky a náhrady</t>
  </si>
  <si>
    <t>součet - likv. separov.odpadu</t>
  </si>
  <si>
    <t xml:space="preserve">poskytování služeb </t>
  </si>
  <si>
    <t>součet- péče o veřejnou zeleň</t>
  </si>
  <si>
    <t>třída 5 - skupina 1 zemědělské a lesní hospodářství</t>
  </si>
  <si>
    <t>Nákup služeb-zvláštní veterinární péče</t>
  </si>
  <si>
    <t>CELKEM investice OŽP:</t>
  </si>
  <si>
    <t>Finanční středisko 12.1840 - kultura</t>
  </si>
  <si>
    <t>Finanční středisko 12.1860 - Odbor sociální</t>
  </si>
  <si>
    <t xml:space="preserve">41..  </t>
  </si>
  <si>
    <t>Přijaté vratky transferů</t>
  </si>
  <si>
    <t>Vymožené výživné</t>
  </si>
  <si>
    <t>Přijaté příspěvky a náhrady</t>
  </si>
  <si>
    <t>Pohřebnictví</t>
  </si>
  <si>
    <t>třída 5 - skupina 4 sociální věci a politika zaměstnanosti</t>
  </si>
  <si>
    <t>Příspěvek na péči</t>
  </si>
  <si>
    <t>třída 5 - skupina 5 obrana, bezpečnost, právní ochrana</t>
  </si>
  <si>
    <t>Nákup služeb-ochr.obyv.</t>
  </si>
  <si>
    <t>CELKEM- ochrana obyvatelstva</t>
  </si>
  <si>
    <t>Kancelář tajemníka</t>
  </si>
  <si>
    <t>Finanční středisko 12.9100 - Oddělení vnitřních věcí, oddělení právní a přestupkové</t>
  </si>
  <si>
    <t>neinv. dar pro LDT</t>
  </si>
  <si>
    <t>Přijaté poj.náhrady</t>
  </si>
  <si>
    <t>Příspěvky, náhrady</t>
  </si>
  <si>
    <t>Příjmy z prodeje DHM</t>
  </si>
  <si>
    <t>6114-5</t>
  </si>
  <si>
    <t>Finanční středisko 12.9200 -  práce a mzdy, personalistika</t>
  </si>
  <si>
    <t>CELKEM- hasiči</t>
  </si>
  <si>
    <t xml:space="preserve">Kancelář tajemníka </t>
  </si>
  <si>
    <t>Finanční středisko 12.9500 - JSDH</t>
  </si>
  <si>
    <t>PŘÍJMY</t>
  </si>
  <si>
    <t>třída 2 - rozpočet příjmů nedaňových</t>
  </si>
  <si>
    <t>příjmy za poskytnuté služby od KÚ</t>
  </si>
  <si>
    <t>CELKEM- požární ochrana</t>
  </si>
  <si>
    <t xml:space="preserve">Odbor ekonomický a poplatkový </t>
  </si>
  <si>
    <t>Finanční středisko  12.4701 - 12.4712 - MŠ</t>
  </si>
  <si>
    <t xml:space="preserve"> 2.  MŠ - příspěvek na provoz</t>
  </si>
  <si>
    <t xml:space="preserve"> 5.  MŠ - příspěvek na provoz</t>
  </si>
  <si>
    <t>17. MŠ - příspěvek na provoz</t>
  </si>
  <si>
    <t>21. MŠ - příspěvek na provoz</t>
  </si>
  <si>
    <t>23.MŠ - příspěvek na provoz</t>
  </si>
  <si>
    <t>25.MŠ - příspěvek na provoz</t>
  </si>
  <si>
    <t>31.MŠ - příspěvek na provoz</t>
  </si>
  <si>
    <t>37.MŠ - příspěvek na provoz</t>
  </si>
  <si>
    <t>38.MŠ - příspěvek na provoz</t>
  </si>
  <si>
    <t>51.MŠ - příspěvek na provoz</t>
  </si>
  <si>
    <t>80.MŠ -příspěvek na provoz</t>
  </si>
  <si>
    <t>89.MŠ - příspěvek na provoz</t>
  </si>
  <si>
    <t>CELKEM- mateřské školy-provoz</t>
  </si>
  <si>
    <t xml:space="preserve"> 2.MŠ - poskyt. invest.příspěvek</t>
  </si>
  <si>
    <t xml:space="preserve"> 5.MŠ - poskyt.invest.příspěvek</t>
  </si>
  <si>
    <t>17.MŠ - poskyt.invest.příspěvek</t>
  </si>
  <si>
    <t>21.MŠ - poskyt.invest.příspěvek</t>
  </si>
  <si>
    <t>23.MŠ - poskyt.invest.příspěvky</t>
  </si>
  <si>
    <t>25.MŠ - poskyz.invest.příspěvek</t>
  </si>
  <si>
    <t>31.MŠ - poskyt.invest.příspěvek</t>
  </si>
  <si>
    <t>37.MŠ - poskyt.invest.příspěvky</t>
  </si>
  <si>
    <t>38.MŠ - poskyt.invest.příspěvek</t>
  </si>
  <si>
    <t>51.MŠ - poskyt.invest.příspěvky</t>
  </si>
  <si>
    <t>80.MŠ - poskyt.invest.příspěvky</t>
  </si>
  <si>
    <t>81.MŠ - poskyt.invest.příspěvky</t>
  </si>
  <si>
    <t>Finanční středisko  12.4704 - 21. MŠ - provoz jeslí</t>
  </si>
  <si>
    <t>21.  MŠ - provozní příspěvek</t>
  </si>
  <si>
    <t>Finanční středisko 19.2912 - SVS</t>
  </si>
  <si>
    <t>Pronájem pozemků - SVS</t>
  </si>
  <si>
    <t>5212-5493</t>
  </si>
  <si>
    <t>Součet-dary celkem</t>
  </si>
  <si>
    <t>Úroky a ostatní fin. výdaje</t>
  </si>
  <si>
    <t>Služby peněžních ústavů</t>
  </si>
  <si>
    <t>Součet</t>
  </si>
  <si>
    <t>Neinv.dotace neziskovým org.</t>
  </si>
  <si>
    <t>Nespecifikovaná rezerva</t>
  </si>
  <si>
    <t>Součet - činnosti jinde nezařazené</t>
  </si>
  <si>
    <t>Příspěvek na stravenky</t>
  </si>
  <si>
    <t>Příspěvek na ošatné</t>
  </si>
  <si>
    <t>Důchodové připojištění + ŘD</t>
  </si>
  <si>
    <t>Nákup materiálu</t>
  </si>
  <si>
    <t>Pronájem - sport. aktivity</t>
  </si>
  <si>
    <t>Celkem předškolní zařízení</t>
  </si>
  <si>
    <t>Elektrická energie</t>
  </si>
  <si>
    <t>Nájemné Vodárně - ŠSP</t>
  </si>
  <si>
    <t>Opravy a udržování</t>
  </si>
  <si>
    <t>Léky, zdrav. materiál</t>
  </si>
  <si>
    <t>DHDM</t>
  </si>
  <si>
    <t>Nákup materiálu - KD</t>
  </si>
  <si>
    <t>Nákup materiálu - Koterovská 160</t>
  </si>
  <si>
    <t>Vodné,stočné - KD</t>
  </si>
  <si>
    <t>Vodné,stočné - Koterovská 160</t>
  </si>
  <si>
    <t>Teplo</t>
  </si>
  <si>
    <t>Služby telekomunikací</t>
  </si>
  <si>
    <t>Nájemné</t>
  </si>
  <si>
    <t>Nákup služeb-Koterovská 160</t>
  </si>
  <si>
    <t>Neinvestiční náhrady</t>
  </si>
  <si>
    <t>Celkem výdaje na KD + Koterovská 160</t>
  </si>
  <si>
    <t>Vodné,stočné</t>
  </si>
  <si>
    <t>Plyn</t>
  </si>
  <si>
    <t>Nákup služeb</t>
  </si>
  <si>
    <t>Celkem  kom.sl. a úz. rozvoj-WC</t>
  </si>
  <si>
    <t>Nájemné-komunikace</t>
  </si>
  <si>
    <t>Nákup služeb-komunikace</t>
  </si>
  <si>
    <t>Studie, geom. zam.</t>
  </si>
  <si>
    <t>nájemné-odpadní vody</t>
  </si>
  <si>
    <t>Konzultační a porad. služby MŠ</t>
  </si>
  <si>
    <t>Nákup služeb MŠ</t>
  </si>
  <si>
    <t>Opravy a udržba</t>
  </si>
  <si>
    <t>Součet- Mateřské školy</t>
  </si>
  <si>
    <t>Součet-volný čas + rekreace</t>
  </si>
  <si>
    <t>Nákup služeb-revitalizace zeleně</t>
  </si>
  <si>
    <t>Součet -Božkovský ostrov</t>
  </si>
  <si>
    <t>Součet-územní rozvoj</t>
  </si>
  <si>
    <t>Součet- komunikace</t>
  </si>
  <si>
    <t>Součet- vodní hospodářství</t>
  </si>
  <si>
    <t>stálá scéna Chvojkovy lomy</t>
  </si>
  <si>
    <t>rekonstrukce-Koterovská náves</t>
  </si>
  <si>
    <t>Stavby - pro děti a mládež</t>
  </si>
  <si>
    <t>Proj. domumentace</t>
  </si>
  <si>
    <t>PD-in-line dráha</t>
  </si>
  <si>
    <t>RLZ-in-line dráha+rekr.</t>
  </si>
  <si>
    <t>Součet- volný čas dětí a mlád.+rekr.</t>
  </si>
  <si>
    <t>RLZ- elektropřípojka Koterovská 160</t>
  </si>
  <si>
    <t>Součet-nebytové prostory</t>
  </si>
  <si>
    <t>PD-investice budova ÚMO</t>
  </si>
  <si>
    <t>Součet - budova ÚMO</t>
  </si>
  <si>
    <t>nákup materiálu</t>
  </si>
  <si>
    <t>Úklid chodníků a komunik.</t>
  </si>
  <si>
    <t>Služby v MŠ</t>
  </si>
  <si>
    <t>Opravy a údržba v MŠ</t>
  </si>
  <si>
    <t>Součet- náklady MŠ</t>
  </si>
  <si>
    <t>DHDM - dětské prvky</t>
  </si>
  <si>
    <t>opravy a údržba</t>
  </si>
  <si>
    <t>Součet - využ. vol. času dětí a ml.</t>
  </si>
  <si>
    <t>nákup služeb</t>
  </si>
  <si>
    <t>Součet - volný čas a rekreace</t>
  </si>
  <si>
    <t xml:space="preserve">Nájemné   </t>
  </si>
  <si>
    <t>Součet- mobilní WC</t>
  </si>
  <si>
    <t xml:space="preserve">Nájemné  </t>
  </si>
  <si>
    <t>Součet- nebezpečný odpad</t>
  </si>
  <si>
    <t>DHDM- odpadkové koše</t>
  </si>
  <si>
    <t xml:space="preserve">Nákup služeb </t>
  </si>
  <si>
    <t>Opravy a údržba (odp.koše)</t>
  </si>
  <si>
    <t>Součet - komunální odpad</t>
  </si>
  <si>
    <t xml:space="preserve">             třída 5 - skupina 3 služby pro obyvatelstvo</t>
  </si>
  <si>
    <t>Součet - provoz sběr.dvora</t>
  </si>
  <si>
    <t>Součet-likvidace separ.odpadu</t>
  </si>
  <si>
    <t>drobný hmotný dlouhodobý majetek</t>
  </si>
  <si>
    <t>Voda</t>
  </si>
  <si>
    <t>Služby pošt</t>
  </si>
  <si>
    <t>Konzultační a poraden.služby</t>
  </si>
  <si>
    <t>Věcné dary</t>
  </si>
  <si>
    <t>Součet- zeleň</t>
  </si>
  <si>
    <t>Investiční práce-sport/hřiště - real.</t>
  </si>
  <si>
    <t>Občerstvení</t>
  </si>
  <si>
    <t>Ostatní nákupy j. n.</t>
  </si>
  <si>
    <t>Příspěvek na živobytí</t>
  </si>
  <si>
    <t>Doplatek na bydlení</t>
  </si>
  <si>
    <t>Mimořádná okamžitá pomoc</t>
  </si>
  <si>
    <t>Přísp. na zvýš.živ.nákl. a zvl.pom.</t>
  </si>
  <si>
    <t>Př.na úpravu a provoz bezbar. bytu</t>
  </si>
  <si>
    <t>Př.na zakoup.,opr.,zvl.úpr.mot.vozid.</t>
  </si>
  <si>
    <t xml:space="preserve">Příspěv.na provoz mot. vozidla </t>
  </si>
  <si>
    <t>Příspěv.na individuál.dopravu</t>
  </si>
  <si>
    <t>Součet - propagace,cest.ruch</t>
  </si>
  <si>
    <t>Součet - ostatní zál.kultury</t>
  </si>
  <si>
    <t>Součet-příměstský LDT</t>
  </si>
  <si>
    <t>Záležitosti sděl.prostř.j.n.</t>
  </si>
  <si>
    <t>Součet - náklady na tisk IZ</t>
  </si>
  <si>
    <t>Součet-opatření pro krizové stavy</t>
  </si>
  <si>
    <t>Knihy,učební pom.,časopisy</t>
  </si>
  <si>
    <t>pohonné hmoty a mazadla</t>
  </si>
  <si>
    <t>Služby telekom.a radiokom.</t>
  </si>
  <si>
    <t>Vzdělávání, školení</t>
  </si>
  <si>
    <t>Nákup služeb j.n.</t>
  </si>
  <si>
    <t>Cestovní náhrady</t>
  </si>
  <si>
    <t>Pohoštění</t>
  </si>
  <si>
    <t>Celkem- zastupitelé</t>
  </si>
  <si>
    <t>61..</t>
  </si>
  <si>
    <t>Drobný hmotný majetek</t>
  </si>
  <si>
    <t>Poštovné</t>
  </si>
  <si>
    <t>Nákup služeb j. n.</t>
  </si>
  <si>
    <t>Celkem -  volby+sčítání lidu</t>
  </si>
  <si>
    <t>potraviny</t>
  </si>
  <si>
    <t>léky a zdravot.materiál</t>
  </si>
  <si>
    <t xml:space="preserve">Pracovní oděv </t>
  </si>
  <si>
    <t>Konuzultační a porad.služby</t>
  </si>
  <si>
    <t>Služby školení a vzdělávání</t>
  </si>
  <si>
    <t>Služby zpracování dat</t>
  </si>
  <si>
    <t>Pokladna</t>
  </si>
  <si>
    <t>Poskytnuté neiv.příspěvky a náhr.</t>
  </si>
  <si>
    <t>Neinv.transf.obč.sdruž</t>
  </si>
  <si>
    <t>Neinv. transf. nezisk.org.-členský př.</t>
  </si>
  <si>
    <t>Nákup kolků</t>
  </si>
  <si>
    <t>Daně a poplatky</t>
  </si>
  <si>
    <t>Stroje, zařízení (kopírka)</t>
  </si>
  <si>
    <t>Dopravní prostředky-služ.auto</t>
  </si>
  <si>
    <t>Refundace - JSDH</t>
  </si>
  <si>
    <t>OOV - JSDH</t>
  </si>
  <si>
    <t>Refundace ZP+SZ</t>
  </si>
  <si>
    <t>Refundace - zast.</t>
  </si>
  <si>
    <t>OOV-komise, výbory</t>
  </si>
  <si>
    <t>Odměny členů zastup.obcí</t>
  </si>
  <si>
    <t>Povinné pojistné SZ</t>
  </si>
  <si>
    <t>Povinné pojistné ZP</t>
  </si>
  <si>
    <t>Součet - zastupitelé</t>
  </si>
  <si>
    <t>OOV-refundace</t>
  </si>
  <si>
    <t>OOV-členové komisí a výboru</t>
  </si>
  <si>
    <t>Refundace Sz a ZP</t>
  </si>
  <si>
    <t>Součet - volby</t>
  </si>
  <si>
    <t>OOV</t>
  </si>
  <si>
    <t>Součet-sčítání lidu</t>
  </si>
  <si>
    <t>Platy zaměstnanců</t>
  </si>
  <si>
    <t>Ostat.pov.pojist.plac.zaměstnav.</t>
  </si>
  <si>
    <t>Odstupné</t>
  </si>
  <si>
    <t>Náhrady v době nemoci</t>
  </si>
  <si>
    <t>Součet- zaměstnanci ÚMO 2</t>
  </si>
  <si>
    <t>Ochranné pomůcky</t>
  </si>
  <si>
    <t>Léky a zdrav. materiál</t>
  </si>
  <si>
    <t>Prádlo, oděv, obuv</t>
  </si>
  <si>
    <t>Knihy, učební pom.,časopisy</t>
  </si>
  <si>
    <t>MaJ -nákup materiálu</t>
  </si>
  <si>
    <t>Vodné, stočné</t>
  </si>
  <si>
    <t>Pohonné hmoty a maziva</t>
  </si>
  <si>
    <t>Služby peněž.ústavů-pojištění</t>
  </si>
  <si>
    <t>Školení</t>
  </si>
  <si>
    <t>Maj - nákup služeb</t>
  </si>
  <si>
    <t>MaJ - Opravy a udržování</t>
  </si>
  <si>
    <t>Cestovné</t>
  </si>
  <si>
    <t xml:space="preserve">Stroje, zařízení </t>
  </si>
  <si>
    <t>Dopravní prostředky</t>
  </si>
  <si>
    <t>financ. (zál.. příd. do SF,převody na MMP, do FRR)</t>
  </si>
  <si>
    <r>
      <t xml:space="preserve">Poskytování služeb </t>
    </r>
    <r>
      <rPr>
        <b/>
        <sz val="9"/>
        <rFont val="Times New Roman"/>
        <family val="1"/>
        <charset val="238"/>
      </rPr>
      <t>WC</t>
    </r>
  </si>
  <si>
    <t>Skutečnost k 31.12.11</t>
  </si>
  <si>
    <t>RS 2012</t>
  </si>
  <si>
    <t>RU 2012</t>
  </si>
  <si>
    <t>Skutečnost k 30.9.12</t>
  </si>
  <si>
    <t>oček. skut. k 31.12.12</t>
  </si>
  <si>
    <t>Návrh 2013</t>
  </si>
  <si>
    <t>RS 12/13</t>
  </si>
  <si>
    <t>výhl. 2016</t>
  </si>
  <si>
    <t>Dotace ze SR na SPOD a ag. PNP+sčítání</t>
  </si>
  <si>
    <t xml:space="preserve">Dotace na volby </t>
  </si>
  <si>
    <t xml:space="preserve"> Dotace ze SR-pojistné na VS</t>
  </si>
  <si>
    <t>Příjmy z pronájmu pozemků</t>
  </si>
  <si>
    <t>Konz.a právní sl., studie Koterovská 160</t>
  </si>
  <si>
    <t>Nákup služeb-KD</t>
  </si>
  <si>
    <t>Opravy a udržování - KD</t>
  </si>
  <si>
    <t>Opravy a udržování-Koterovská 160</t>
  </si>
  <si>
    <t>Konzultační a porad. služby</t>
  </si>
  <si>
    <t>PD-  Koterovská 160, KD</t>
  </si>
  <si>
    <t>RLZ- investic budova ÚMO 2</t>
  </si>
  <si>
    <t>Pokuty-zvl.vet.péče, deratizace</t>
  </si>
  <si>
    <t>Přísp.náhrady-vet.péče, deratizace</t>
  </si>
  <si>
    <t>zařízení pro bezpečnost občanů-radar</t>
  </si>
  <si>
    <t>nevyčerpané mzdy</t>
  </si>
  <si>
    <t xml:space="preserve">Celkem - místní správa </t>
  </si>
  <si>
    <t>Zrušené místní poplatky</t>
  </si>
  <si>
    <t>Nákup služeb- ŠSP</t>
  </si>
  <si>
    <t>Opravy a udržování - ŠSP</t>
  </si>
  <si>
    <t>Opravy a udržování DH</t>
  </si>
  <si>
    <t>Celkem zájmová činnost a rekreace</t>
  </si>
  <si>
    <t>Nákup služeb - DH</t>
  </si>
  <si>
    <t>DHDM - DH</t>
  </si>
  <si>
    <t>DHDM - Božkovský ostrov</t>
  </si>
  <si>
    <t>Materiál - Božkovský ostrov</t>
  </si>
  <si>
    <t>Nájemné TJ Božkov</t>
  </si>
  <si>
    <t>Služby peněžních ústavů - Božkovský o.</t>
  </si>
  <si>
    <t>Nákup služeb - Božkovský ostrov</t>
  </si>
  <si>
    <t>Opravy a udržování - Božkovský ostrov</t>
  </si>
  <si>
    <t>oprava a udržování fitness prvků</t>
  </si>
  <si>
    <t>Vodné, stočné - ŠSP</t>
  </si>
  <si>
    <t>El. energie - ŠSP</t>
  </si>
  <si>
    <t>Silnice- PD</t>
  </si>
  <si>
    <t>Silnice-RLZ</t>
  </si>
  <si>
    <t>Pozemní komunikace - PD</t>
  </si>
  <si>
    <t>Pozemní komunikace - RLZ - cyklostezka</t>
  </si>
  <si>
    <t>Odpadní vody - PD</t>
  </si>
  <si>
    <t>Odpadní vody - RLZ</t>
  </si>
  <si>
    <t>Rev. říčních systémů-průleh-B. ostrov</t>
  </si>
  <si>
    <t xml:space="preserve"> Mateřské školy - PD</t>
  </si>
  <si>
    <t xml:space="preserve"> Mateřské školy - RLZ</t>
  </si>
  <si>
    <t>Součet - kultura, církve, sděl. prostředky</t>
  </si>
  <si>
    <t>Péče o pískoviště - služby</t>
  </si>
  <si>
    <t>Péče o pískoviště - opravy</t>
  </si>
  <si>
    <t>Účastnické poplatky za konference</t>
  </si>
  <si>
    <t>Bezpečnost a veřejný pořádek</t>
  </si>
  <si>
    <t>Věcné dary - povodně</t>
  </si>
  <si>
    <t>návrh rozpočtu na rok 2013 - výdajová část - bez SF</t>
  </si>
  <si>
    <t>vše nové</t>
  </si>
  <si>
    <t>nátěry</t>
  </si>
  <si>
    <t>snížit o:</t>
  </si>
  <si>
    <t>Nákup materiálu - ŠSP</t>
  </si>
  <si>
    <t>požadavek na novou kuchyň, rok 2012 čerpání 12 tis.</t>
  </si>
  <si>
    <t>přeúčtované výdaje MP + KB jdou na příjmy</t>
  </si>
  <si>
    <t>čerpání k 5/12 197 tis., tj 473/rok</t>
  </si>
  <si>
    <t>dtto</t>
  </si>
  <si>
    <t>pí Bejčková</t>
  </si>
  <si>
    <t>spoluúčast -příjem z hazardu v r. 2012</t>
  </si>
  <si>
    <t>hřiště CHL?-500 tis</t>
  </si>
  <si>
    <t>navýšení RS  o 2%</t>
  </si>
  <si>
    <t>seč, výhrab-navýšení o 2%</t>
  </si>
  <si>
    <t>v roce 2011 výměna písku 240 tis, zbytek DH-nyní MaI</t>
  </si>
  <si>
    <t>navýšení o 2%</t>
  </si>
  <si>
    <t>navýšení o 2 %</t>
  </si>
  <si>
    <t>opravy laviček</t>
  </si>
  <si>
    <t>Božkovský ostrov?</t>
  </si>
  <si>
    <t>Finanční středisko  12.1790 - odbor majetku a investic</t>
  </si>
  <si>
    <t>příspěvky a náhrady - Božk.ostrov</t>
  </si>
  <si>
    <t>Celkem komunikace</t>
  </si>
  <si>
    <t>Nájemné komunikace</t>
  </si>
  <si>
    <t>Nákup služeb - komunikace</t>
  </si>
  <si>
    <t>Studie, geom. zam.-dobrovolné</t>
  </si>
  <si>
    <t>Studie, geom. zam.-povinné</t>
  </si>
  <si>
    <t>Nájemné-odpadní vody</t>
  </si>
  <si>
    <t>Nákup služeb - vodní hospodářství</t>
  </si>
  <si>
    <t xml:space="preserve">Celkem zájmová činnost </t>
  </si>
  <si>
    <t>Oprava a udržování fitness prvků</t>
  </si>
  <si>
    <t>Nákup služeb - revitalizace zeleně-B.o.</t>
  </si>
  <si>
    <t>Konzult. a porad. služby-pí Bejčková</t>
  </si>
  <si>
    <t xml:space="preserve">Konzultační a porad. služby </t>
  </si>
  <si>
    <t>Neinvestiční náhrady-exekuce</t>
  </si>
  <si>
    <t>Komunální odpad</t>
  </si>
  <si>
    <t xml:space="preserve">Komunikace - studie </t>
  </si>
  <si>
    <t>Vodní hospodářství - studie</t>
  </si>
  <si>
    <t>Ochrana ovzduší - pokuty</t>
  </si>
  <si>
    <t>Ochrana ovzduší - náhrady</t>
  </si>
  <si>
    <t>součet - ochrana ovzduší</t>
  </si>
  <si>
    <t>součet - veterinární péče</t>
  </si>
  <si>
    <t>součet -odpady</t>
  </si>
  <si>
    <t>Komunální odpad - pokuty</t>
  </si>
  <si>
    <t>Komunální odpad - přísp. a náhrady</t>
  </si>
  <si>
    <t>Separ. odpad - příspěvky a náhrady</t>
  </si>
  <si>
    <t>nákup materiálu-vložky do odp.košů</t>
  </si>
  <si>
    <t>Konference</t>
  </si>
  <si>
    <t>89.MŠ - poskyt.invest.příspěvky</t>
  </si>
  <si>
    <t>nákup materiálu - MŠ</t>
  </si>
  <si>
    <t>DHDM - ŠSP</t>
  </si>
  <si>
    <t>Stavby - DH + měřáky v ŠSP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</si>
  <si>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</si>
  <si>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</si>
  <si>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Celkem využ.vol.času</t>
  </si>
  <si>
    <t>Pronájem</t>
  </si>
  <si>
    <t>Neinv. dar pro LDT</t>
  </si>
  <si>
    <t>v tis. Kč</t>
  </si>
  <si>
    <t>% z upr.</t>
  </si>
  <si>
    <t>2003-oček.</t>
  </si>
  <si>
    <t>Z D R O J E</t>
  </si>
  <si>
    <t>rozpočet</t>
  </si>
  <si>
    <t>do data</t>
  </si>
  <si>
    <t>rozpočtu</t>
  </si>
  <si>
    <t>skutečnost</t>
  </si>
  <si>
    <t>ZDROJE celkem</t>
  </si>
  <si>
    <t>P O T Ř E B Y</t>
  </si>
  <si>
    <t>POTŘEBY celkem</t>
  </si>
  <si>
    <t xml:space="preserve"> § 6112 pol. 5179 - příspěvek na ošatné</t>
  </si>
  <si>
    <t xml:space="preserve">  § 6171 pol. 5139 - nákup míčků na tenis, poháry atd.</t>
  </si>
  <si>
    <t xml:space="preserve">  § 6171 pol. 5164 - pronájem tenis kurtů, bowling, kuželky atd.</t>
  </si>
  <si>
    <t xml:space="preserve"> § 6171 pol. 5179 - příspěvek na ošatné</t>
  </si>
  <si>
    <t>REZERVA</t>
  </si>
  <si>
    <t>ZŮSTATEK fondu</t>
  </si>
  <si>
    <t>Stav bankovního účtu</t>
  </si>
  <si>
    <t>Termínované vklady</t>
  </si>
  <si>
    <t>Nepřevedené úroky</t>
  </si>
  <si>
    <t>Finanční výpomoci</t>
  </si>
  <si>
    <t>2013-schv.</t>
  </si>
  <si>
    <t>2013-upr.</t>
  </si>
  <si>
    <t>2013- skut.</t>
  </si>
  <si>
    <t xml:space="preserve"> § 6112 pol. 5169 - přísp. na stravenky</t>
  </si>
  <si>
    <t xml:space="preserve"> § 6112 pol. 5499 - jaz.kurzy,masáže,plavenky,vitamíny, rekr.,..  - věcné</t>
  </si>
  <si>
    <t xml:space="preserve"> § 6171 pol. 5169 - přísp. na stravenky</t>
  </si>
  <si>
    <t xml:space="preserve"> § 6112 pol. 5499 - penz. připoj., rekreace, odm. k živ. výročí - ve mzdě</t>
  </si>
  <si>
    <t xml:space="preserve"> § 6171 pol. 5499 - penz. připoj., rekreace, odm. k živ. výročí - ve mzdě</t>
  </si>
  <si>
    <t xml:space="preserve"> § 6171 pol. 5499 - jaz.kurzy,masáže,plavenky,vitamíny, rekr.,..  - věcné</t>
  </si>
  <si>
    <t>2013 - skut.</t>
  </si>
  <si>
    <t>Stav po finančním vypořádání roku 2012</t>
  </si>
  <si>
    <t>jednotný příděl 6% ze schváleného objemu mezd na rok 2013</t>
  </si>
  <si>
    <t>Výdaje finančních operací</t>
  </si>
  <si>
    <t>Ostatní finanční výdaje</t>
  </si>
  <si>
    <t>Zastupitelstva obcí</t>
  </si>
  <si>
    <t>Činnost místní správy</t>
  </si>
  <si>
    <t>Silnice</t>
  </si>
  <si>
    <t>Pozemní komunikace</t>
  </si>
  <si>
    <t>Odpadní vody</t>
  </si>
  <si>
    <t>Mateřské školy</t>
  </si>
  <si>
    <t>Volný čas dětí a mládeže</t>
  </si>
  <si>
    <t>Ostatní zájmová činnost a rekreace</t>
  </si>
  <si>
    <t>Komunální služby a územní rozvoj</t>
  </si>
  <si>
    <t>Činnost místní správy - běžné výdaje</t>
  </si>
  <si>
    <t xml:space="preserve">Pozemní komunikace </t>
  </si>
  <si>
    <t xml:space="preserve"> Mateřské školy </t>
  </si>
  <si>
    <t>Budova UMO P2 - kap.výdaje</t>
  </si>
  <si>
    <t>Úklid komunikací</t>
  </si>
  <si>
    <t>Nebezpečný odpad</t>
  </si>
  <si>
    <t>Sběr a svoz ostatních odpadů-SD</t>
  </si>
  <si>
    <t>Separovaný odpad</t>
  </si>
  <si>
    <t>Péče o vzhled obce a veřejnou zeleň</t>
  </si>
  <si>
    <t>Ostatní záležitosti kultury</t>
  </si>
  <si>
    <t>třída 5 - skupina 2 průmyslová a ostatní odvětví</t>
  </si>
  <si>
    <t>Propagace, cest. ruch</t>
  </si>
  <si>
    <t>Příměstský LDT</t>
  </si>
  <si>
    <t>Informační zpravodaj</t>
  </si>
  <si>
    <t>Volby</t>
  </si>
  <si>
    <t>Místní správa</t>
  </si>
  <si>
    <t>Požární ochrana - mzdové výdaje</t>
  </si>
  <si>
    <t>Zastupitelé+komise - mzdové výdaje</t>
  </si>
  <si>
    <t>Volby - mzdové výdaje</t>
  </si>
  <si>
    <t>Sčítání lidu - mzdové výdaje</t>
  </si>
  <si>
    <t>Nevyčerpané mzdy</t>
  </si>
  <si>
    <t>Místní správa - mzdové výdaje</t>
  </si>
  <si>
    <t>JSDH - běžné výdaje</t>
  </si>
  <si>
    <t>JSDH - kapitálové výdaje</t>
  </si>
  <si>
    <t>MŠ - příspěvek na provoz</t>
  </si>
  <si>
    <t>MŠ - poskyt.invest.příspěvky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</si>
</sst>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"/>
    <numFmt numFmtId="165" formatCode="0.0%"/>
    <numFmt numFmtId="166" formatCode="_ @"/>
    <numFmt numFmtId="167" formatCode="_ \ @"/>
    <numFmt numFmtId="168" formatCode="#,##0_ \ "/>
  </numFmts>
  <fonts count="41" x14ac:knownFonts="1">
    <font>
      <sz val="11"/>
      <color theme="1"/>
      <name val="Calibri"/>
      <family val="2"/>
      <charset val="238"/>
      <scheme val="minor"/>
    </font>
    <font>
      <sz val="10"/>
      <name val="Frutiger CE 45"/>
      <family val="5"/>
      <charset val="238"/>
    </font>
    <font>
      <sz val="14"/>
      <name val="Frutiger CE 45"/>
      <family val="5"/>
      <charset val="238"/>
    </font>
    <font>
      <sz val="10"/>
      <name val="Arial"/>
      <family val="2"/>
      <charset val="238"/>
    </font>
    <font>
      <sz val="10"/>
      <color indexed="11"/>
      <name val="Frutiger CE 45"/>
      <family val="5"/>
      <charset val="238"/>
    </font>
    <font>
      <sz val="9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b/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48"/>
      <name val="Times New Roman"/>
      <family val="1"/>
      <charset val="238"/>
    </font>
    <font>
      <sz val="9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9"/>
      <color indexed="9"/>
      <name val="Times New Roman"/>
      <family val="1"/>
      <charset val="238"/>
    </font>
    <font>
      <sz val="9"/>
      <color indexed="12"/>
      <name val="Times New Roman"/>
      <family val="1"/>
      <charset val="238"/>
    </font>
    <font>
      <sz val="9"/>
      <color indexed="48"/>
      <name val="Times New Roman"/>
      <family val="1"/>
      <charset val="238"/>
    </font>
    <font>
      <b/>
      <i/>
      <sz val="9"/>
      <color indexed="1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12"/>
      <name val="Times New Roman"/>
      <family val="1"/>
      <charset val="238"/>
    </font>
    <font>
      <sz val="9"/>
      <color indexed="9"/>
      <name val="Times New Roman"/>
      <family val="1"/>
      <charset val="238"/>
    </font>
    <font>
      <b/>
      <i/>
      <sz val="9"/>
      <color indexed="12"/>
      <name val="Times New Roman"/>
      <family val="1"/>
      <charset val="238"/>
    </font>
    <font>
      <b/>
      <sz val="9"/>
      <color indexed="57"/>
      <name val="Times New Roman"/>
      <family val="1"/>
      <charset val="238"/>
    </font>
    <font>
      <sz val="9"/>
      <color indexed="57"/>
      <name val="Times New Roman"/>
      <family val="1"/>
      <charset val="238"/>
    </font>
    <font>
      <b/>
      <i/>
      <sz val="9"/>
      <color indexed="57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Frutiger CE 45"/>
      <family val="5"/>
      <charset val="238"/>
    </font>
    <font>
      <sz val="14"/>
      <color theme="1"/>
      <name val="Calibri"/>
      <family val="2"/>
      <charset val="238"/>
      <scheme val="minor"/>
    </font>
    <font>
      <sz val="8"/>
      <name val="Frutiger CE 45"/>
      <family val="5"/>
      <charset val="238"/>
    </font>
    <font>
      <b/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color indexed="57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indexed="57"/>
      <name val="Times New Roman"/>
      <family val="1"/>
      <charset val="238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0" fontId="2" fillId="0" borderId="0" xfId="0" applyFont="1"/>
    <xf numFmtId="0" fontId="4" fillId="0" borderId="0" xfId="0" applyFont="1"/>
    <xf numFmtId="0" fontId="1" fillId="0" borderId="0" xfId="0" applyFont="1" applyFill="1"/>
    <xf numFmtId="0" fontId="1" fillId="0" borderId="0" xfId="0" applyFont="1" applyBorder="1"/>
    <xf numFmtId="9" fontId="1" fillId="0" borderId="0" xfId="0" applyNumberFormat="1" applyFont="1" applyFill="1"/>
    <xf numFmtId="0" fontId="5" fillId="0" borderId="38" xfId="1" applyFont="1" applyBorder="1" applyAlignment="1">
      <alignment horizontal="right"/>
    </xf>
    <xf numFmtId="0" fontId="1" fillId="0" borderId="0" xfId="0" applyFont="1" applyFill="1" applyBorder="1"/>
    <xf numFmtId="1" fontId="5" fillId="0" borderId="10" xfId="1" applyNumberFormat="1" applyFont="1" applyFill="1" applyBorder="1" applyAlignment="1">
      <alignment horizontal="right"/>
    </xf>
    <xf numFmtId="1" fontId="5" fillId="0" borderId="9" xfId="1" applyNumberFormat="1" applyFont="1" applyBorder="1" applyAlignment="1">
      <alignment horizontal="right"/>
    </xf>
    <xf numFmtId="1" fontId="5" fillId="0" borderId="10" xfId="1" applyNumberFormat="1" applyFont="1" applyBorder="1" applyAlignment="1">
      <alignment horizontal="right" wrapText="1"/>
    </xf>
    <xf numFmtId="1" fontId="5" fillId="2" borderId="10" xfId="1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" fontId="5" fillId="0" borderId="56" xfId="1" applyNumberFormat="1" applyFont="1" applyBorder="1" applyAlignment="1">
      <alignment horizontal="right"/>
    </xf>
    <xf numFmtId="1" fontId="5" fillId="0" borderId="0" xfId="1" applyNumberFormat="1" applyFont="1" applyBorder="1" applyAlignment="1">
      <alignment horizontal="right" wrapText="1"/>
    </xf>
    <xf numFmtId="1" fontId="5" fillId="0" borderId="56" xfId="1" applyNumberFormat="1" applyFont="1" applyBorder="1" applyAlignment="1">
      <alignment horizontal="right" wrapText="1"/>
    </xf>
    <xf numFmtId="1" fontId="5" fillId="2" borderId="0" xfId="1" applyNumberFormat="1" applyFont="1" applyFill="1" applyBorder="1" applyAlignment="1">
      <alignment horizontal="right"/>
    </xf>
    <xf numFmtId="0" fontId="5" fillId="0" borderId="11" xfId="0" applyFont="1" applyBorder="1"/>
    <xf numFmtId="0" fontId="5" fillId="0" borderId="0" xfId="0" applyFont="1" applyBorder="1"/>
    <xf numFmtId="0" fontId="5" fillId="0" borderId="56" xfId="0" applyFont="1" applyBorder="1"/>
    <xf numFmtId="1" fontId="5" fillId="0" borderId="18" xfId="1" applyNumberFormat="1" applyFont="1" applyBorder="1" applyAlignment="1">
      <alignment horizontal="right"/>
    </xf>
    <xf numFmtId="1" fontId="5" fillId="0" borderId="28" xfId="1" applyNumberFormat="1" applyFont="1" applyBorder="1" applyAlignment="1">
      <alignment horizontal="right" wrapText="1"/>
    </xf>
    <xf numFmtId="1" fontId="5" fillId="0" borderId="5" xfId="1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" xfId="0" applyFont="1" applyBorder="1"/>
    <xf numFmtId="0" fontId="5" fillId="0" borderId="37" xfId="0" applyFont="1" applyBorder="1"/>
    <xf numFmtId="0" fontId="5" fillId="0" borderId="63" xfId="0" applyFont="1" applyBorder="1"/>
    <xf numFmtId="0" fontId="5" fillId="0" borderId="22" xfId="0" applyFont="1" applyBorder="1" applyAlignment="1">
      <alignment horizontal="right"/>
    </xf>
    <xf numFmtId="1" fontId="5" fillId="0" borderId="0" xfId="0" applyNumberFormat="1" applyFont="1" applyBorder="1"/>
    <xf numFmtId="1" fontId="5" fillId="0" borderId="11" xfId="0" applyNumberFormat="1" applyFont="1" applyBorder="1"/>
    <xf numFmtId="1" fontId="5" fillId="2" borderId="0" xfId="0" applyNumberFormat="1" applyFont="1" applyFill="1" applyBorder="1"/>
    <xf numFmtId="1" fontId="5" fillId="0" borderId="11" xfId="1" applyNumberFormat="1" applyFont="1" applyFill="1" applyBorder="1" applyAlignment="1"/>
    <xf numFmtId="1" fontId="5" fillId="0" borderId="4" xfId="1" applyNumberFormat="1" applyFont="1" applyBorder="1" applyAlignment="1"/>
    <xf numFmtId="1" fontId="5" fillId="0" borderId="11" xfId="1" applyNumberFormat="1" applyFont="1" applyBorder="1" applyAlignment="1">
      <alignment wrapText="1"/>
    </xf>
    <xf numFmtId="1" fontId="5" fillId="2" borderId="11" xfId="1" applyNumberFormat="1" applyFont="1" applyFill="1" applyBorder="1" applyAlignment="1"/>
    <xf numFmtId="0" fontId="7" fillId="0" borderId="37" xfId="1" applyFont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1" fontId="5" fillId="0" borderId="0" xfId="1" applyNumberFormat="1" applyFont="1" applyBorder="1" applyAlignment="1">
      <alignment horizontal="right"/>
    </xf>
    <xf numFmtId="1" fontId="5" fillId="0" borderId="11" xfId="1" applyNumberFormat="1" applyFont="1" applyBorder="1" applyAlignment="1">
      <alignment horizontal="right"/>
    </xf>
    <xf numFmtId="1" fontId="5" fillId="0" borderId="11" xfId="1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" fontId="5" fillId="0" borderId="14" xfId="1" applyNumberFormat="1" applyFont="1" applyFill="1" applyBorder="1" applyAlignment="1"/>
    <xf numFmtId="1" fontId="5" fillId="0" borderId="16" xfId="1" applyNumberFormat="1" applyFont="1" applyBorder="1" applyAlignment="1"/>
    <xf numFmtId="1" fontId="5" fillId="0" borderId="14" xfId="1" applyNumberFormat="1" applyFont="1" applyBorder="1" applyAlignment="1">
      <alignment wrapText="1"/>
    </xf>
    <xf numFmtId="1" fontId="5" fillId="2" borderId="14" xfId="1" applyNumberFormat="1" applyFont="1" applyFill="1" applyBorder="1" applyAlignment="1"/>
    <xf numFmtId="0" fontId="5" fillId="0" borderId="14" xfId="0" applyFont="1" applyBorder="1"/>
    <xf numFmtId="0" fontId="5" fillId="0" borderId="40" xfId="1" applyFont="1" applyBorder="1" applyAlignment="1">
      <alignment horizontal="left"/>
    </xf>
    <xf numFmtId="0" fontId="5" fillId="0" borderId="8" xfId="1" applyFont="1" applyBorder="1" applyAlignment="1">
      <alignment horizontal="right"/>
    </xf>
    <xf numFmtId="0" fontId="5" fillId="0" borderId="7" xfId="1" applyFont="1" applyFill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5" fillId="2" borderId="8" xfId="1" applyFont="1" applyFill="1" applyBorder="1" applyAlignment="1">
      <alignment horizontal="right"/>
    </xf>
    <xf numFmtId="0" fontId="5" fillId="0" borderId="51" xfId="1" applyFont="1" applyBorder="1" applyAlignment="1">
      <alignment horizontal="right"/>
    </xf>
    <xf numFmtId="1" fontId="8" fillId="0" borderId="11" xfId="0" applyNumberFormat="1" applyFont="1" applyBorder="1"/>
    <xf numFmtId="1" fontId="8" fillId="0" borderId="4" xfId="0" applyNumberFormat="1" applyFont="1" applyBorder="1"/>
    <xf numFmtId="1" fontId="8" fillId="2" borderId="11" xfId="0" applyNumberFormat="1" applyFont="1" applyFill="1" applyBorder="1"/>
    <xf numFmtId="1" fontId="9" fillId="0" borderId="11" xfId="0" applyNumberFormat="1" applyFont="1" applyBorder="1"/>
    <xf numFmtId="0" fontId="8" fillId="0" borderId="4" xfId="0" applyFont="1" applyBorder="1"/>
    <xf numFmtId="0" fontId="8" fillId="0" borderId="3" xfId="0" applyFont="1" applyBorder="1"/>
    <xf numFmtId="0" fontId="8" fillId="0" borderId="25" xfId="0" applyFont="1" applyBorder="1"/>
    <xf numFmtId="0" fontId="5" fillId="0" borderId="39" xfId="1" applyFont="1" applyBorder="1" applyAlignment="1">
      <alignment horizontal="right"/>
    </xf>
    <xf numFmtId="0" fontId="5" fillId="0" borderId="8" xfId="0" applyFont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2" borderId="8" xfId="0" applyFont="1" applyFill="1" applyBorder="1"/>
    <xf numFmtId="0" fontId="5" fillId="0" borderId="7" xfId="0" applyFont="1" applyBorder="1"/>
    <xf numFmtId="0" fontId="7" fillId="0" borderId="3" xfId="1" applyFont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5" fillId="0" borderId="29" xfId="1" applyFont="1" applyBorder="1" applyAlignment="1">
      <alignment horizontal="right"/>
    </xf>
    <xf numFmtId="0" fontId="5" fillId="0" borderId="30" xfId="1" applyFont="1" applyBorder="1" applyAlignment="1">
      <alignment horizontal="right"/>
    </xf>
    <xf numFmtId="0" fontId="5" fillId="0" borderId="31" xfId="1" applyFont="1" applyBorder="1" applyAlignment="1">
      <alignment horizontal="left"/>
    </xf>
    <xf numFmtId="0" fontId="5" fillId="0" borderId="64" xfId="1" applyFont="1" applyBorder="1" applyAlignment="1">
      <alignment horizontal="right"/>
    </xf>
    <xf numFmtId="0" fontId="5" fillId="0" borderId="26" xfId="0" applyFont="1" applyBorder="1"/>
    <xf numFmtId="0" fontId="5" fillId="0" borderId="48" xfId="0" applyFont="1" applyBorder="1"/>
    <xf numFmtId="1" fontId="5" fillId="0" borderId="56" xfId="0" applyNumberFormat="1" applyFont="1" applyBorder="1"/>
    <xf numFmtId="1" fontId="5" fillId="0" borderId="0" xfId="0" applyNumberFormat="1" applyFont="1" applyFill="1" applyBorder="1"/>
    <xf numFmtId="1" fontId="5" fillId="2" borderId="56" xfId="0" applyNumberFormat="1" applyFont="1" applyFill="1" applyBorder="1"/>
    <xf numFmtId="1" fontId="10" fillId="0" borderId="56" xfId="0" applyNumberFormat="1" applyFont="1" applyBorder="1"/>
    <xf numFmtId="0" fontId="5" fillId="0" borderId="21" xfId="0" applyFont="1" applyBorder="1"/>
    <xf numFmtId="0" fontId="5" fillId="0" borderId="61" xfId="0" applyFont="1" applyBorder="1"/>
    <xf numFmtId="0" fontId="5" fillId="0" borderId="58" xfId="0" applyFont="1" applyBorder="1"/>
    <xf numFmtId="0" fontId="5" fillId="0" borderId="17" xfId="0" applyFont="1" applyBorder="1"/>
    <xf numFmtId="0" fontId="5" fillId="0" borderId="19" xfId="0" applyFont="1" applyBorder="1" applyAlignment="1">
      <alignment horizontal="right"/>
    </xf>
    <xf numFmtId="1" fontId="5" fillId="0" borderId="19" xfId="0" applyNumberFormat="1" applyFont="1" applyBorder="1"/>
    <xf numFmtId="1" fontId="5" fillId="0" borderId="17" xfId="0" applyNumberFormat="1" applyFont="1" applyBorder="1"/>
    <xf numFmtId="1" fontId="5" fillId="0" borderId="17" xfId="0" applyNumberFormat="1" applyFont="1" applyFill="1" applyBorder="1"/>
    <xf numFmtId="1" fontId="5" fillId="2" borderId="19" xfId="0" applyNumberFormat="1" applyFont="1" applyFill="1" applyBorder="1"/>
    <xf numFmtId="0" fontId="5" fillId="0" borderId="19" xfId="0" applyFont="1" applyBorder="1"/>
    <xf numFmtId="0" fontId="5" fillId="0" borderId="60" xfId="0" applyFont="1" applyBorder="1"/>
    <xf numFmtId="1" fontId="10" fillId="0" borderId="3" xfId="0" applyNumberFormat="1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40" xfId="0" applyFont="1" applyBorder="1"/>
    <xf numFmtId="0" fontId="5" fillId="0" borderId="8" xfId="0" applyFont="1" applyBorder="1" applyAlignment="1">
      <alignment horizontal="right"/>
    </xf>
    <xf numFmtId="1" fontId="5" fillId="0" borderId="8" xfId="0" applyNumberFormat="1" applyFont="1" applyBorder="1"/>
    <xf numFmtId="1" fontId="5" fillId="0" borderId="7" xfId="0" applyNumberFormat="1" applyFont="1" applyBorder="1"/>
    <xf numFmtId="1" fontId="5" fillId="2" borderId="8" xfId="0" applyNumberFormat="1" applyFont="1" applyFill="1" applyBorder="1"/>
    <xf numFmtId="1" fontId="5" fillId="0" borderId="51" xfId="0" applyNumberFormat="1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5" fillId="0" borderId="13" xfId="0" applyFont="1" applyBorder="1" applyAlignment="1">
      <alignment horizontal="right"/>
    </xf>
    <xf numFmtId="1" fontId="5" fillId="0" borderId="13" xfId="0" applyNumberFormat="1" applyFont="1" applyBorder="1"/>
    <xf numFmtId="1" fontId="5" fillId="0" borderId="12" xfId="0" applyNumberFormat="1" applyFont="1" applyBorder="1"/>
    <xf numFmtId="1" fontId="5" fillId="2" borderId="13" xfId="0" applyNumberFormat="1" applyFont="1" applyFill="1" applyBorder="1"/>
    <xf numFmtId="1" fontId="5" fillId="0" borderId="52" xfId="0" applyNumberFormat="1" applyFont="1" applyBorder="1"/>
    <xf numFmtId="0" fontId="7" fillId="0" borderId="1" xfId="0" applyFont="1" applyBorder="1"/>
    <xf numFmtId="0" fontId="7" fillId="0" borderId="22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1" fillId="0" borderId="1" xfId="0" applyFont="1" applyBorder="1"/>
    <xf numFmtId="0" fontId="7" fillId="0" borderId="3" xfId="0" applyFont="1" applyBorder="1"/>
    <xf numFmtId="1" fontId="7" fillId="0" borderId="2" xfId="0" applyNumberFormat="1" applyFont="1" applyBorder="1"/>
    <xf numFmtId="1" fontId="7" fillId="0" borderId="3" xfId="0" applyNumberFormat="1" applyFont="1" applyBorder="1"/>
    <xf numFmtId="1" fontId="7" fillId="0" borderId="22" xfId="0" applyNumberFormat="1" applyFont="1" applyBorder="1"/>
    <xf numFmtId="1" fontId="12" fillId="0" borderId="3" xfId="0" applyNumberFormat="1" applyFont="1" applyBorder="1"/>
    <xf numFmtId="1" fontId="5" fillId="2" borderId="11" xfId="0" applyNumberFormat="1" applyFont="1" applyFill="1" applyBorder="1"/>
    <xf numFmtId="1" fontId="8" fillId="2" borderId="5" xfId="0" applyNumberFormat="1" applyFont="1" applyFill="1" applyBorder="1"/>
    <xf numFmtId="1" fontId="8" fillId="2" borderId="2" xfId="0" applyNumberFormat="1" applyFont="1" applyFill="1" applyBorder="1"/>
    <xf numFmtId="0" fontId="5" fillId="0" borderId="21" xfId="0" applyFont="1" applyBorder="1" applyAlignment="1">
      <alignment horizontal="right"/>
    </xf>
    <xf numFmtId="1" fontId="5" fillId="0" borderId="56" xfId="0" applyNumberFormat="1" applyFont="1" applyFill="1" applyBorder="1"/>
    <xf numFmtId="1" fontId="5" fillId="2" borderId="12" xfId="0" applyNumberFormat="1" applyFont="1" applyFill="1" applyBorder="1"/>
    <xf numFmtId="1" fontId="5" fillId="2" borderId="17" xfId="0" applyNumberFormat="1" applyFont="1" applyFill="1" applyBorder="1"/>
    <xf numFmtId="1" fontId="8" fillId="0" borderId="3" xfId="0" applyNumberFormat="1" applyFont="1" applyBorder="1"/>
    <xf numFmtId="0" fontId="5" fillId="0" borderId="26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66" xfId="1" applyFont="1" applyBorder="1" applyAlignment="1">
      <alignment horizontal="left"/>
    </xf>
    <xf numFmtId="0" fontId="5" fillId="0" borderId="11" xfId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5" fillId="0" borderId="38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1" fontId="5" fillId="0" borderId="7" xfId="1" applyNumberFormat="1" applyFont="1" applyBorder="1" applyAlignment="1">
      <alignment horizontal="right"/>
    </xf>
    <xf numFmtId="1" fontId="5" fillId="0" borderId="8" xfId="1" applyNumberFormat="1" applyFont="1" applyBorder="1" applyAlignment="1">
      <alignment horizontal="right"/>
    </xf>
    <xf numFmtId="1" fontId="5" fillId="0" borderId="7" xfId="1" applyNumberFormat="1" applyFont="1" applyBorder="1" applyAlignment="1">
      <alignment horizontal="right" wrapText="1"/>
    </xf>
    <xf numFmtId="1" fontId="5" fillId="0" borderId="8" xfId="1" applyNumberFormat="1" applyFont="1" applyBorder="1" applyAlignment="1">
      <alignment horizontal="right" wrapText="1"/>
    </xf>
    <xf numFmtId="1" fontId="5" fillId="2" borderId="8" xfId="1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41" xfId="1" applyFont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5" fillId="0" borderId="43" xfId="0" applyFont="1" applyBorder="1"/>
    <xf numFmtId="0" fontId="5" fillId="0" borderId="14" xfId="0" applyFont="1" applyBorder="1" applyAlignment="1">
      <alignment horizontal="right"/>
    </xf>
    <xf numFmtId="1" fontId="5" fillId="0" borderId="16" xfId="1" applyNumberFormat="1" applyFont="1" applyBorder="1" applyAlignment="1">
      <alignment horizontal="right"/>
    </xf>
    <xf numFmtId="1" fontId="5" fillId="0" borderId="14" xfId="1" applyNumberFormat="1" applyFont="1" applyBorder="1" applyAlignment="1">
      <alignment horizontal="right"/>
    </xf>
    <xf numFmtId="1" fontId="5" fillId="0" borderId="16" xfId="1" applyNumberFormat="1" applyFont="1" applyBorder="1" applyAlignment="1">
      <alignment horizontal="right" wrapText="1"/>
    </xf>
    <xf numFmtId="1" fontId="5" fillId="0" borderId="14" xfId="1" applyNumberFormat="1" applyFont="1" applyBorder="1" applyAlignment="1">
      <alignment horizontal="right" wrapText="1"/>
    </xf>
    <xf numFmtId="1" fontId="5" fillId="2" borderId="14" xfId="1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57" xfId="1" applyFont="1" applyBorder="1" applyAlignment="1">
      <alignment horizontal="center"/>
    </xf>
    <xf numFmtId="0" fontId="5" fillId="0" borderId="58" xfId="1" applyFont="1" applyBorder="1" applyAlignment="1">
      <alignment horizontal="center"/>
    </xf>
    <xf numFmtId="0" fontId="5" fillId="0" borderId="68" xfId="0" applyFont="1" applyBorder="1"/>
    <xf numFmtId="1" fontId="5" fillId="0" borderId="17" xfId="1" applyNumberFormat="1" applyFont="1" applyBorder="1" applyAlignment="1">
      <alignment horizontal="right"/>
    </xf>
    <xf numFmtId="1" fontId="5" fillId="0" borderId="19" xfId="1" applyNumberFormat="1" applyFont="1" applyBorder="1" applyAlignment="1">
      <alignment horizontal="right"/>
    </xf>
    <xf numFmtId="1" fontId="5" fillId="0" borderId="17" xfId="1" applyNumberFormat="1" applyFont="1" applyBorder="1" applyAlignment="1">
      <alignment horizontal="right" wrapText="1"/>
    </xf>
    <xf numFmtId="1" fontId="5" fillId="0" borderId="19" xfId="1" applyNumberFormat="1" applyFont="1" applyBorder="1" applyAlignment="1">
      <alignment horizontal="right" wrapText="1"/>
    </xf>
    <xf numFmtId="1" fontId="5" fillId="2" borderId="19" xfId="1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48" xfId="1" applyFont="1" applyBorder="1" applyAlignment="1">
      <alignment horizontal="center"/>
    </xf>
    <xf numFmtId="0" fontId="5" fillId="0" borderId="56" xfId="0" applyFont="1" applyBorder="1" applyAlignment="1">
      <alignment horizontal="right"/>
    </xf>
    <xf numFmtId="1" fontId="5" fillId="2" borderId="11" xfId="1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5" xfId="1" applyFont="1" applyBorder="1" applyAlignment="1">
      <alignment horizontal="center"/>
    </xf>
    <xf numFmtId="0" fontId="5" fillId="0" borderId="16" xfId="0" applyFont="1" applyBorder="1"/>
    <xf numFmtId="0" fontId="5" fillId="0" borderId="27" xfId="1" applyFont="1" applyBorder="1" applyAlignment="1">
      <alignment horizontal="center"/>
    </xf>
    <xf numFmtId="0" fontId="5" fillId="0" borderId="5" xfId="0" applyFont="1" applyBorder="1"/>
    <xf numFmtId="1" fontId="5" fillId="0" borderId="18" xfId="1" applyNumberFormat="1" applyFont="1" applyBorder="1" applyAlignment="1">
      <alignment horizontal="right" wrapText="1"/>
    </xf>
    <xf numFmtId="1" fontId="5" fillId="2" borderId="18" xfId="1" applyNumberFormat="1" applyFont="1" applyFill="1" applyBorder="1" applyAlignment="1">
      <alignment horizontal="right"/>
    </xf>
    <xf numFmtId="0" fontId="5" fillId="0" borderId="31" xfId="0" applyFont="1" applyBorder="1"/>
    <xf numFmtId="0" fontId="5" fillId="0" borderId="71" xfId="1" applyFont="1" applyBorder="1" applyAlignment="1">
      <alignment horizontal="right"/>
    </xf>
    <xf numFmtId="0" fontId="5" fillId="0" borderId="55" xfId="1" applyFont="1" applyBorder="1" applyAlignment="1">
      <alignment horizontal="left"/>
    </xf>
    <xf numFmtId="0" fontId="5" fillId="0" borderId="0" xfId="1" applyFont="1" applyBorder="1" applyAlignment="1">
      <alignment horizontal="right"/>
    </xf>
    <xf numFmtId="0" fontId="5" fillId="0" borderId="57" xfId="1" applyFont="1" applyBorder="1" applyAlignment="1">
      <alignment horizontal="right"/>
    </xf>
    <xf numFmtId="0" fontId="5" fillId="0" borderId="74" xfId="1" applyFont="1" applyBorder="1" applyAlignment="1"/>
    <xf numFmtId="0" fontId="5" fillId="0" borderId="68" xfId="1" applyFont="1" applyBorder="1" applyAlignment="1">
      <alignment horizontal="left"/>
    </xf>
    <xf numFmtId="0" fontId="5" fillId="0" borderId="18" xfId="1" applyFont="1" applyBorder="1" applyAlignment="1">
      <alignment horizontal="right"/>
    </xf>
    <xf numFmtId="1" fontId="5" fillId="0" borderId="14" xfId="0" applyNumberFormat="1" applyFont="1" applyBorder="1"/>
    <xf numFmtId="0" fontId="5" fillId="0" borderId="51" xfId="1" applyFont="1" applyBorder="1" applyAlignment="1">
      <alignment horizontal="left"/>
    </xf>
    <xf numFmtId="1" fontId="5" fillId="0" borderId="8" xfId="1" applyNumberFormat="1" applyFont="1" applyFill="1" applyBorder="1" applyAlignment="1">
      <alignment horizontal="right"/>
    </xf>
    <xf numFmtId="1" fontId="5" fillId="0" borderId="10" xfId="1" applyNumberFormat="1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25" xfId="0" applyFont="1" applyBorder="1"/>
    <xf numFmtId="0" fontId="5" fillId="0" borderId="25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21" xfId="0" applyFont="1" applyFill="1" applyBorder="1"/>
    <xf numFmtId="0" fontId="5" fillId="0" borderId="21" xfId="0" applyFont="1" applyFill="1" applyBorder="1" applyAlignment="1">
      <alignment horizontal="right"/>
    </xf>
    <xf numFmtId="1" fontId="5" fillId="0" borderId="24" xfId="0" applyNumberFormat="1" applyFont="1" applyBorder="1"/>
    <xf numFmtId="1" fontId="5" fillId="0" borderId="25" xfId="0" applyNumberFormat="1" applyFont="1" applyBorder="1"/>
    <xf numFmtId="0" fontId="5" fillId="0" borderId="0" xfId="0" applyFont="1" applyFill="1" applyBorder="1" applyAlignment="1">
      <alignment horizontal="right"/>
    </xf>
    <xf numFmtId="1" fontId="5" fillId="0" borderId="4" xfId="0" applyNumberFormat="1" applyFont="1" applyBorder="1"/>
    <xf numFmtId="0" fontId="5" fillId="0" borderId="55" xfId="0" applyFont="1" applyBorder="1"/>
    <xf numFmtId="0" fontId="8" fillId="0" borderId="5" xfId="0" applyFont="1" applyBorder="1"/>
    <xf numFmtId="0" fontId="8" fillId="0" borderId="0" xfId="0" applyFont="1" applyBorder="1"/>
    <xf numFmtId="0" fontId="5" fillId="0" borderId="47" xfId="1" applyFont="1" applyBorder="1" applyAlignment="1"/>
    <xf numFmtId="0" fontId="5" fillId="0" borderId="76" xfId="1" applyFont="1" applyBorder="1" applyAlignment="1"/>
    <xf numFmtId="0" fontId="5" fillId="0" borderId="77" xfId="1" applyFont="1" applyBorder="1" applyAlignment="1"/>
    <xf numFmtId="0" fontId="5" fillId="0" borderId="41" xfId="1" applyFont="1" applyBorder="1" applyAlignment="1"/>
    <xf numFmtId="0" fontId="5" fillId="0" borderId="72" xfId="1" applyFont="1" applyBorder="1" applyAlignment="1"/>
    <xf numFmtId="0" fontId="5" fillId="0" borderId="43" xfId="1" applyFont="1" applyBorder="1" applyAlignment="1"/>
    <xf numFmtId="0" fontId="5" fillId="0" borderId="14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wrapText="1"/>
    </xf>
    <xf numFmtId="1" fontId="8" fillId="0" borderId="3" xfId="1" applyNumberFormat="1" applyFont="1" applyBorder="1" applyAlignment="1">
      <alignment horizontal="center"/>
    </xf>
    <xf numFmtId="1" fontId="8" fillId="0" borderId="3" xfId="1" applyNumberFormat="1" applyFont="1" applyBorder="1" applyAlignment="1">
      <alignment horizontal="center" wrapText="1"/>
    </xf>
    <xf numFmtId="1" fontId="12" fillId="2" borderId="2" xfId="1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/>
    <xf numFmtId="0" fontId="8" fillId="0" borderId="1" xfId="1" applyFont="1" applyBorder="1"/>
    <xf numFmtId="0" fontId="8" fillId="0" borderId="5" xfId="1" applyFont="1" applyBorder="1"/>
    <xf numFmtId="0" fontId="13" fillId="3" borderId="3" xfId="1" applyFont="1" applyFill="1" applyBorder="1"/>
    <xf numFmtId="1" fontId="8" fillId="0" borderId="1" xfId="0" applyNumberFormat="1" applyFont="1" applyFill="1" applyBorder="1"/>
    <xf numFmtId="1" fontId="8" fillId="0" borderId="2" xfId="0" applyNumberFormat="1" applyFont="1" applyBorder="1"/>
    <xf numFmtId="1" fontId="8" fillId="2" borderId="3" xfId="0" applyNumberFormat="1" applyFont="1" applyFill="1" applyBorder="1"/>
    <xf numFmtId="1" fontId="8" fillId="0" borderId="1" xfId="0" applyNumberFormat="1" applyFont="1" applyBorder="1"/>
    <xf numFmtId="0" fontId="5" fillId="0" borderId="6" xfId="1" applyFont="1" applyBorder="1"/>
    <xf numFmtId="0" fontId="5" fillId="0" borderId="7" xfId="1" applyFont="1" applyBorder="1"/>
    <xf numFmtId="0" fontId="5" fillId="0" borderId="8" xfId="1" applyFont="1" applyBorder="1"/>
    <xf numFmtId="1" fontId="5" fillId="0" borderId="9" xfId="0" applyNumberFormat="1" applyFont="1" applyFill="1" applyBorder="1"/>
    <xf numFmtId="1" fontId="5" fillId="0" borderId="10" xfId="0" applyNumberFormat="1" applyFont="1" applyFill="1" applyBorder="1"/>
    <xf numFmtId="1" fontId="5" fillId="2" borderId="10" xfId="0" applyNumberFormat="1" applyFont="1" applyFill="1" applyBorder="1"/>
    <xf numFmtId="1" fontId="10" fillId="0" borderId="11" xfId="0" applyNumberFormat="1" applyFont="1" applyBorder="1"/>
    <xf numFmtId="1" fontId="5" fillId="0" borderId="12" xfId="0" applyNumberFormat="1" applyFont="1" applyFill="1" applyBorder="1"/>
    <xf numFmtId="1" fontId="5" fillId="0" borderId="13" xfId="0" applyNumberFormat="1" applyFont="1" applyFill="1" applyBorder="1"/>
    <xf numFmtId="0" fontId="5" fillId="0" borderId="15" xfId="1" applyFont="1" applyBorder="1"/>
    <xf numFmtId="0" fontId="5" fillId="0" borderId="16" xfId="1" applyFont="1" applyBorder="1"/>
    <xf numFmtId="0" fontId="5" fillId="0" borderId="14" xfId="1" applyFont="1" applyBorder="1"/>
    <xf numFmtId="1" fontId="5" fillId="0" borderId="16" xfId="0" applyNumberFormat="1" applyFont="1" applyFill="1" applyBorder="1"/>
    <xf numFmtId="1" fontId="5" fillId="0" borderId="14" xfId="0" applyNumberFormat="1" applyFont="1" applyFill="1" applyBorder="1"/>
    <xf numFmtId="1" fontId="5" fillId="2" borderId="14" xfId="0" applyNumberFormat="1" applyFont="1" applyFill="1" applyBorder="1"/>
    <xf numFmtId="1" fontId="14" fillId="0" borderId="14" xfId="0" applyNumberFormat="1" applyFont="1" applyBorder="1"/>
    <xf numFmtId="0" fontId="5" fillId="0" borderId="17" xfId="1" applyFont="1" applyBorder="1"/>
    <xf numFmtId="1" fontId="5" fillId="0" borderId="7" xfId="0" applyNumberFormat="1" applyFont="1" applyFill="1" applyBorder="1"/>
    <xf numFmtId="1" fontId="5" fillId="0" borderId="18" xfId="0" applyNumberFormat="1" applyFont="1" applyFill="1" applyBorder="1"/>
    <xf numFmtId="1" fontId="5" fillId="2" borderId="18" xfId="0" applyNumberFormat="1" applyFont="1" applyFill="1" applyBorder="1"/>
    <xf numFmtId="0" fontId="8" fillId="0" borderId="2" xfId="1" applyFont="1" applyBorder="1"/>
    <xf numFmtId="0" fontId="13" fillId="4" borderId="3" xfId="1" applyFont="1" applyFill="1" applyBorder="1"/>
    <xf numFmtId="1" fontId="8" fillId="0" borderId="3" xfId="0" applyNumberFormat="1" applyFont="1" applyFill="1" applyBorder="1"/>
    <xf numFmtId="0" fontId="5" fillId="0" borderId="0" xfId="1" applyFont="1" applyBorder="1"/>
    <xf numFmtId="1" fontId="5" fillId="0" borderId="11" xfId="0" applyNumberFormat="1" applyFont="1" applyFill="1" applyBorder="1"/>
    <xf numFmtId="1" fontId="14" fillId="0" borderId="11" xfId="0" applyNumberFormat="1" applyFont="1" applyBorder="1"/>
    <xf numFmtId="1" fontId="15" fillId="0" borderId="14" xfId="0" applyNumberFormat="1" applyFont="1" applyBorder="1"/>
    <xf numFmtId="0" fontId="5" fillId="0" borderId="20" xfId="1" applyFont="1" applyBorder="1"/>
    <xf numFmtId="0" fontId="5" fillId="0" borderId="12" xfId="1" applyFont="1" applyBorder="1"/>
    <xf numFmtId="0" fontId="5" fillId="0" borderId="13" xfId="1" applyFont="1" applyBorder="1"/>
    <xf numFmtId="1" fontId="5" fillId="0" borderId="21" xfId="0" applyNumberFormat="1" applyFont="1" applyFill="1" applyBorder="1"/>
    <xf numFmtId="1" fontId="5" fillId="2" borderId="21" xfId="0" applyNumberFormat="1" applyFont="1" applyFill="1" applyBorder="1"/>
    <xf numFmtId="1" fontId="14" fillId="0" borderId="13" xfId="0" applyNumberFormat="1" applyFont="1" applyBorder="1"/>
    <xf numFmtId="0" fontId="5" fillId="0" borderId="12" xfId="0" applyFont="1" applyBorder="1"/>
    <xf numFmtId="0" fontId="5" fillId="0" borderId="20" xfId="0" applyFont="1" applyBorder="1"/>
    <xf numFmtId="0" fontId="5" fillId="0" borderId="13" xfId="0" applyFont="1" applyBorder="1"/>
    <xf numFmtId="0" fontId="8" fillId="0" borderId="3" xfId="1" applyFont="1" applyBorder="1"/>
    <xf numFmtId="0" fontId="8" fillId="0" borderId="22" xfId="1" applyFont="1" applyBorder="1"/>
    <xf numFmtId="0" fontId="13" fillId="5" borderId="3" xfId="1" applyFont="1" applyFill="1" applyBorder="1"/>
    <xf numFmtId="0" fontId="5" fillId="0" borderId="6" xfId="1" applyFont="1" applyBorder="1" applyAlignment="1">
      <alignment horizontal="left"/>
    </xf>
    <xf numFmtId="0" fontId="8" fillId="0" borderId="7" xfId="1" applyFont="1" applyBorder="1"/>
    <xf numFmtId="1" fontId="5" fillId="0" borderId="8" xfId="0" applyNumberFormat="1" applyFont="1" applyFill="1" applyBorder="1"/>
    <xf numFmtId="1" fontId="15" fillId="0" borderId="8" xfId="0" applyNumberFormat="1" applyFont="1" applyBorder="1"/>
    <xf numFmtId="0" fontId="5" fillId="0" borderId="20" xfId="1" applyFont="1" applyBorder="1" applyAlignment="1">
      <alignment horizontal="left"/>
    </xf>
    <xf numFmtId="1" fontId="5" fillId="0" borderId="23" xfId="0" applyNumberFormat="1" applyFont="1" applyFill="1" applyBorder="1"/>
    <xf numFmtId="1" fontId="5" fillId="2" borderId="23" xfId="0" applyNumberFormat="1" applyFont="1" applyFill="1" applyBorder="1"/>
    <xf numFmtId="1" fontId="15" fillId="0" borderId="13" xfId="0" applyNumberFormat="1" applyFont="1" applyBorder="1"/>
    <xf numFmtId="0" fontId="5" fillId="0" borderId="1" xfId="1" applyFont="1" applyBorder="1"/>
    <xf numFmtId="0" fontId="5" fillId="0" borderId="5" xfId="1" applyFont="1" applyBorder="1"/>
    <xf numFmtId="0" fontId="7" fillId="6" borderId="3" xfId="1" applyFont="1" applyFill="1" applyBorder="1"/>
    <xf numFmtId="0" fontId="12" fillId="0" borderId="0" xfId="0" applyFont="1"/>
    <xf numFmtId="0" fontId="10" fillId="0" borderId="0" xfId="0" applyFont="1"/>
    <xf numFmtId="0" fontId="12" fillId="0" borderId="0" xfId="0" applyFont="1" applyAlignment="1">
      <alignment horizontal="right"/>
    </xf>
    <xf numFmtId="1" fontId="10" fillId="0" borderId="0" xfId="0" applyNumberFormat="1" applyFont="1"/>
    <xf numFmtId="1" fontId="5" fillId="0" borderId="0" xfId="0" applyNumberFormat="1" applyFont="1"/>
    <xf numFmtId="0" fontId="5" fillId="0" borderId="0" xfId="0" applyFont="1"/>
    <xf numFmtId="0" fontId="5" fillId="6" borderId="24" xfId="1" applyFont="1" applyFill="1" applyBorder="1"/>
    <xf numFmtId="0" fontId="5" fillId="6" borderId="4" xfId="1" applyFont="1" applyFill="1" applyBorder="1"/>
    <xf numFmtId="0" fontId="5" fillId="6" borderId="4" xfId="1" applyFont="1" applyFill="1" applyBorder="1" applyAlignment="1">
      <alignment horizontal="right"/>
    </xf>
    <xf numFmtId="1" fontId="5" fillId="6" borderId="4" xfId="1" applyNumberFormat="1" applyFont="1" applyFill="1" applyBorder="1"/>
    <xf numFmtId="1" fontId="5" fillId="6" borderId="4" xfId="0" applyNumberFormat="1" applyFont="1" applyFill="1" applyBorder="1"/>
    <xf numFmtId="0" fontId="5" fillId="6" borderId="4" xfId="0" applyFont="1" applyFill="1" applyBorder="1"/>
    <xf numFmtId="0" fontId="5" fillId="6" borderId="25" xfId="0" applyFont="1" applyFill="1" applyBorder="1"/>
    <xf numFmtId="0" fontId="5" fillId="6" borderId="26" xfId="1" applyFont="1" applyFill="1" applyBorder="1"/>
    <xf numFmtId="0" fontId="5" fillId="6" borderId="0" xfId="0" applyFont="1" applyFill="1" applyBorder="1"/>
    <xf numFmtId="0" fontId="13" fillId="6" borderId="0" xfId="1" applyFont="1" applyFill="1" applyBorder="1" applyAlignment="1">
      <alignment horizontal="right"/>
    </xf>
    <xf numFmtId="1" fontId="5" fillId="6" borderId="0" xfId="1" applyNumberFormat="1" applyFont="1" applyFill="1" applyBorder="1"/>
    <xf numFmtId="1" fontId="5" fillId="6" borderId="0" xfId="0" applyNumberFormat="1" applyFont="1" applyFill="1" applyBorder="1"/>
    <xf numFmtId="0" fontId="5" fillId="6" borderId="21" xfId="0" applyFont="1" applyFill="1" applyBorder="1"/>
    <xf numFmtId="0" fontId="5" fillId="6" borderId="0" xfId="1" applyFont="1" applyFill="1" applyBorder="1"/>
    <xf numFmtId="0" fontId="5" fillId="6" borderId="0" xfId="1" applyFont="1" applyFill="1" applyBorder="1" applyAlignment="1">
      <alignment horizontal="right"/>
    </xf>
    <xf numFmtId="0" fontId="5" fillId="6" borderId="27" xfId="1" applyFont="1" applyFill="1" applyBorder="1"/>
    <xf numFmtId="0" fontId="5" fillId="6" borderId="5" xfId="1" applyFont="1" applyFill="1" applyBorder="1"/>
    <xf numFmtId="0" fontId="5" fillId="6" borderId="5" xfId="1" applyFont="1" applyFill="1" applyBorder="1" applyAlignment="1">
      <alignment horizontal="right"/>
    </xf>
    <xf numFmtId="1" fontId="5" fillId="6" borderId="5" xfId="1" applyNumberFormat="1" applyFont="1" applyFill="1" applyBorder="1"/>
    <xf numFmtId="1" fontId="5" fillId="6" borderId="5" xfId="0" applyNumberFormat="1" applyFont="1" applyFill="1" applyBorder="1"/>
    <xf numFmtId="0" fontId="5" fillId="6" borderId="5" xfId="0" applyFont="1" applyFill="1" applyBorder="1"/>
    <xf numFmtId="0" fontId="5" fillId="6" borderId="28" xfId="0" applyFont="1" applyFill="1" applyBorder="1"/>
    <xf numFmtId="1" fontId="8" fillId="0" borderId="2" xfId="1" applyNumberFormat="1" applyFont="1" applyBorder="1" applyAlignment="1">
      <alignment horizontal="center" wrapText="1"/>
    </xf>
    <xf numFmtId="1" fontId="12" fillId="2" borderId="3" xfId="1" applyNumberFormat="1" applyFont="1" applyFill="1" applyBorder="1" applyAlignment="1">
      <alignment horizontal="center"/>
    </xf>
    <xf numFmtId="0" fontId="8" fillId="0" borderId="2" xfId="0" applyFont="1" applyBorder="1"/>
    <xf numFmtId="0" fontId="8" fillId="0" borderId="30" xfId="1" applyFont="1" applyBorder="1" applyAlignment="1">
      <alignment horizontal="center"/>
    </xf>
    <xf numFmtId="0" fontId="5" fillId="0" borderId="10" xfId="1" applyFont="1" applyBorder="1" applyAlignment="1">
      <alignment horizontal="right"/>
    </xf>
    <xf numFmtId="1" fontId="5" fillId="0" borderId="9" xfId="1" applyNumberFormat="1" applyFont="1" applyFill="1" applyBorder="1" applyAlignment="1">
      <alignment horizontal="right"/>
    </xf>
    <xf numFmtId="1" fontId="5" fillId="0" borderId="9" xfId="0" applyNumberFormat="1" applyFont="1" applyBorder="1"/>
    <xf numFmtId="0" fontId="5" fillId="0" borderId="32" xfId="1" applyFont="1" applyBorder="1" applyAlignment="1">
      <alignment horizontal="right"/>
    </xf>
    <xf numFmtId="0" fontId="8" fillId="0" borderId="33" xfId="1" applyFont="1" applyBorder="1" applyAlignment="1">
      <alignment horizontal="center"/>
    </xf>
    <xf numFmtId="0" fontId="5" fillId="0" borderId="34" xfId="1" applyFont="1" applyBorder="1" applyAlignment="1">
      <alignment horizontal="left"/>
    </xf>
    <xf numFmtId="0" fontId="5" fillId="0" borderId="13" xfId="1" applyFont="1" applyBorder="1" applyAlignment="1">
      <alignment horizontal="right"/>
    </xf>
    <xf numFmtId="1" fontId="5" fillId="0" borderId="12" xfId="1" applyNumberFormat="1" applyFont="1" applyFill="1" applyBorder="1" applyAlignment="1">
      <alignment horizontal="right"/>
    </xf>
    <xf numFmtId="0" fontId="5" fillId="0" borderId="35" xfId="1" applyFont="1" applyBorder="1" applyAlignment="1">
      <alignment horizontal="right"/>
    </xf>
    <xf numFmtId="0" fontId="8" fillId="0" borderId="36" xfId="1" applyFont="1" applyBorder="1" applyAlignment="1">
      <alignment horizontal="center"/>
    </xf>
    <xf numFmtId="1" fontId="7" fillId="0" borderId="3" xfId="0" applyNumberFormat="1" applyFont="1" applyFill="1" applyBorder="1"/>
    <xf numFmtId="1" fontId="7" fillId="0" borderId="2" xfId="0" applyNumberFormat="1" applyFont="1" applyFill="1" applyBorder="1"/>
    <xf numFmtId="1" fontId="7" fillId="0" borderId="2" xfId="1" applyNumberFormat="1" applyFont="1" applyBorder="1" applyAlignment="1">
      <alignment horizontal="right"/>
    </xf>
    <xf numFmtId="1" fontId="7" fillId="2" borderId="3" xfId="0" applyNumberFormat="1" applyFont="1" applyFill="1" applyBorder="1"/>
    <xf numFmtId="1" fontId="5" fillId="2" borderId="8" xfId="1" applyNumberFormat="1" applyFont="1" applyFill="1" applyBorder="1" applyAlignment="1">
      <alignment horizontal="right" wrapText="1"/>
    </xf>
    <xf numFmtId="0" fontId="5" fillId="0" borderId="41" xfId="1" applyFont="1" applyBorder="1" applyAlignment="1">
      <alignment horizontal="right"/>
    </xf>
    <xf numFmtId="0" fontId="5" fillId="0" borderId="43" xfId="1" applyFont="1" applyBorder="1" applyAlignment="1">
      <alignment horizontal="left"/>
    </xf>
    <xf numFmtId="1" fontId="5" fillId="0" borderId="14" xfId="1" applyNumberFormat="1" applyFont="1" applyFill="1" applyBorder="1" applyAlignment="1">
      <alignment horizontal="right"/>
    </xf>
    <xf numFmtId="1" fontId="5" fillId="2" borderId="14" xfId="1" applyNumberFormat="1" applyFont="1" applyFill="1" applyBorder="1" applyAlignment="1">
      <alignment horizontal="right" wrapText="1"/>
    </xf>
    <xf numFmtId="1" fontId="10" fillId="0" borderId="16" xfId="0" applyNumberFormat="1" applyFont="1" applyBorder="1"/>
    <xf numFmtId="1" fontId="14" fillId="0" borderId="16" xfId="0" applyNumberFormat="1" applyFont="1" applyBorder="1"/>
    <xf numFmtId="1" fontId="5" fillId="0" borderId="16" xfId="0" applyNumberFormat="1" applyFont="1" applyBorder="1"/>
    <xf numFmtId="0" fontId="5" fillId="0" borderId="43" xfId="0" applyFont="1" applyBorder="1" applyAlignment="1">
      <alignment horizontal="left"/>
    </xf>
    <xf numFmtId="0" fontId="5" fillId="0" borderId="41" xfId="0" applyFont="1" applyBorder="1"/>
    <xf numFmtId="0" fontId="5" fillId="0" borderId="42" xfId="0" applyFont="1" applyBorder="1"/>
    <xf numFmtId="0" fontId="5" fillId="0" borderId="16" xfId="0" applyFont="1" applyFill="1" applyBorder="1"/>
    <xf numFmtId="0" fontId="5" fillId="0" borderId="14" xfId="0" applyFont="1" applyFill="1" applyBorder="1"/>
    <xf numFmtId="0" fontId="5" fillId="2" borderId="14" xfId="0" applyFont="1" applyFill="1" applyBorder="1"/>
    <xf numFmtId="0" fontId="5" fillId="0" borderId="33" xfId="1" applyFont="1" applyBorder="1" applyAlignment="1">
      <alignment horizontal="center"/>
    </xf>
    <xf numFmtId="0" fontId="7" fillId="0" borderId="34" xfId="1" applyFont="1" applyBorder="1" applyAlignment="1">
      <alignment horizontal="left"/>
    </xf>
    <xf numFmtId="1" fontId="7" fillId="0" borderId="13" xfId="1" applyNumberFormat="1" applyFont="1" applyBorder="1" applyAlignment="1">
      <alignment horizontal="right"/>
    </xf>
    <xf numFmtId="1" fontId="7" fillId="0" borderId="12" xfId="1" applyNumberFormat="1" applyFont="1" applyBorder="1" applyAlignment="1">
      <alignment horizontal="right" wrapText="1"/>
    </xf>
    <xf numFmtId="1" fontId="7" fillId="0" borderId="13" xfId="1" applyNumberFormat="1" applyFont="1" applyBorder="1" applyAlignment="1">
      <alignment horizontal="right" wrapText="1"/>
    </xf>
    <xf numFmtId="1" fontId="7" fillId="2" borderId="13" xfId="1" applyNumberFormat="1" applyFont="1" applyFill="1" applyBorder="1" applyAlignment="1">
      <alignment horizontal="right"/>
    </xf>
    <xf numFmtId="1" fontId="16" fillId="0" borderId="12" xfId="0" applyNumberFormat="1" applyFont="1" applyBorder="1"/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37" xfId="1" applyFont="1" applyBorder="1" applyAlignment="1">
      <alignment horizontal="left"/>
    </xf>
    <xf numFmtId="1" fontId="8" fillId="0" borderId="3" xfId="1" applyNumberFormat="1" applyFont="1" applyFill="1" applyBorder="1" applyAlignment="1">
      <alignment horizontal="right"/>
    </xf>
    <xf numFmtId="1" fontId="8" fillId="0" borderId="3" xfId="1" applyNumberFormat="1" applyFont="1" applyBorder="1" applyAlignment="1">
      <alignment horizontal="right"/>
    </xf>
    <xf numFmtId="1" fontId="8" fillId="0" borderId="2" xfId="1" applyNumberFormat="1" applyFont="1" applyBorder="1" applyAlignment="1">
      <alignment horizontal="right"/>
    </xf>
    <xf numFmtId="1" fontId="17" fillId="0" borderId="3" xfId="1" applyNumberFormat="1" applyFont="1" applyFill="1" applyBorder="1" applyAlignment="1">
      <alignment horizontal="right"/>
    </xf>
    <xf numFmtId="1" fontId="8" fillId="2" borderId="3" xfId="1" applyNumberFormat="1" applyFont="1" applyFill="1" applyBorder="1" applyAlignment="1">
      <alignment horizontal="right"/>
    </xf>
    <xf numFmtId="1" fontId="12" fillId="0" borderId="2" xfId="1" applyNumberFormat="1" applyFont="1" applyFill="1" applyBorder="1" applyAlignment="1">
      <alignment horizontal="right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1" fontId="8" fillId="0" borderId="0" xfId="1" applyNumberFormat="1" applyFont="1" applyBorder="1" applyAlignment="1">
      <alignment horizontal="right"/>
    </xf>
    <xf numFmtId="1" fontId="17" fillId="0" borderId="0" xfId="1" applyNumberFormat="1" applyFont="1" applyFill="1" applyBorder="1" applyAlignment="1">
      <alignment horizontal="right"/>
    </xf>
    <xf numFmtId="1" fontId="18" fillId="0" borderId="0" xfId="1" applyNumberFormat="1" applyFont="1" applyFill="1" applyBorder="1" applyAlignment="1">
      <alignment horizontal="right"/>
    </xf>
    <xf numFmtId="1" fontId="8" fillId="0" borderId="1" xfId="1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5" fillId="7" borderId="39" xfId="0" applyFont="1" applyFill="1" applyBorder="1"/>
    <xf numFmtId="0" fontId="5" fillId="0" borderId="40" xfId="1" applyFont="1" applyBorder="1"/>
    <xf numFmtId="1" fontId="5" fillId="7" borderId="7" xfId="0" applyNumberFormat="1" applyFont="1" applyFill="1" applyBorder="1"/>
    <xf numFmtId="1" fontId="5" fillId="0" borderId="10" xfId="0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6" xfId="0" applyFont="1" applyBorder="1"/>
    <xf numFmtId="1" fontId="5" fillId="0" borderId="5" xfId="0" applyNumberFormat="1" applyFont="1" applyFill="1" applyBorder="1"/>
    <xf numFmtId="1" fontId="5" fillId="0" borderId="5" xfId="0" applyNumberFormat="1" applyFont="1" applyBorder="1"/>
    <xf numFmtId="1" fontId="5" fillId="0" borderId="18" xfId="0" applyNumberFormat="1" applyFont="1" applyBorder="1"/>
    <xf numFmtId="0" fontId="5" fillId="0" borderId="22" xfId="0" applyFont="1" applyBorder="1"/>
    <xf numFmtId="1" fontId="8" fillId="0" borderId="22" xfId="0" applyNumberFormat="1" applyFont="1" applyBorder="1"/>
    <xf numFmtId="0" fontId="8" fillId="6" borderId="4" xfId="1" applyFont="1" applyFill="1" applyBorder="1"/>
    <xf numFmtId="0" fontId="8" fillId="6" borderId="4" xfId="1" applyFont="1" applyFill="1" applyBorder="1" applyAlignment="1">
      <alignment horizontal="right"/>
    </xf>
    <xf numFmtId="1" fontId="8" fillId="6" borderId="4" xfId="1" applyNumberFormat="1" applyFont="1" applyFill="1" applyBorder="1"/>
    <xf numFmtId="0" fontId="5" fillId="0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5" fillId="0" borderId="12" xfId="0" applyFont="1" applyFill="1" applyBorder="1"/>
    <xf numFmtId="0" fontId="5" fillId="2" borderId="13" xfId="0" applyFont="1" applyFill="1" applyBorder="1"/>
    <xf numFmtId="0" fontId="5" fillId="0" borderId="35" xfId="0" applyFont="1" applyBorder="1"/>
    <xf numFmtId="0" fontId="5" fillId="0" borderId="36" xfId="0" applyFont="1" applyBorder="1"/>
    <xf numFmtId="0" fontId="8" fillId="0" borderId="37" xfId="0" applyFont="1" applyBorder="1"/>
    <xf numFmtId="1" fontId="8" fillId="0" borderId="2" xfId="0" applyNumberFormat="1" applyFont="1" applyFill="1" applyBorder="1"/>
    <xf numFmtId="0" fontId="8" fillId="8" borderId="40" xfId="0" applyFont="1" applyFill="1" applyBorder="1"/>
    <xf numFmtId="0" fontId="8" fillId="0" borderId="8" xfId="0" applyFont="1" applyFill="1" applyBorder="1" applyAlignment="1">
      <alignment horizontal="right"/>
    </xf>
    <xf numFmtId="0" fontId="5" fillId="0" borderId="43" xfId="0" applyFont="1" applyFill="1" applyBorder="1"/>
    <xf numFmtId="0" fontId="5" fillId="0" borderId="14" xfId="0" applyFont="1" applyFill="1" applyBorder="1" applyAlignment="1">
      <alignment horizontal="right"/>
    </xf>
    <xf numFmtId="1" fontId="5" fillId="0" borderId="19" xfId="0" applyNumberFormat="1" applyFont="1" applyFill="1" applyBorder="1"/>
    <xf numFmtId="1" fontId="15" fillId="0" borderId="12" xfId="0" applyNumberFormat="1" applyFont="1" applyBorder="1"/>
    <xf numFmtId="0" fontId="8" fillId="0" borderId="22" xfId="0" applyFont="1" applyBorder="1"/>
    <xf numFmtId="1" fontId="9" fillId="0" borderId="22" xfId="0" applyNumberFormat="1" applyFont="1" applyBorder="1"/>
    <xf numFmtId="1" fontId="8" fillId="0" borderId="22" xfId="0" applyNumberFormat="1" applyFont="1" applyFill="1" applyBorder="1"/>
    <xf numFmtId="1" fontId="8" fillId="0" borderId="0" xfId="0" applyNumberFormat="1" applyFont="1" applyBorder="1"/>
    <xf numFmtId="1" fontId="8" fillId="0" borderId="0" xfId="0" applyNumberFormat="1" applyFont="1" applyFill="1" applyBorder="1"/>
    <xf numFmtId="1" fontId="9" fillId="0" borderId="0" xfId="0" applyNumberFormat="1" applyFont="1" applyBorder="1"/>
    <xf numFmtId="0" fontId="8" fillId="0" borderId="0" xfId="0" applyFont="1" applyBorder="1" applyAlignment="1">
      <alignment horizontal="right"/>
    </xf>
    <xf numFmtId="1" fontId="12" fillId="0" borderId="0" xfId="0" applyNumberFormat="1" applyFont="1" applyBorder="1"/>
    <xf numFmtId="0" fontId="13" fillId="4" borderId="1" xfId="1" applyFont="1" applyFill="1" applyBorder="1"/>
    <xf numFmtId="0" fontId="19" fillId="4" borderId="22" xfId="1" applyFont="1" applyFill="1" applyBorder="1"/>
    <xf numFmtId="0" fontId="19" fillId="6" borderId="0" xfId="1" applyFont="1" applyFill="1" applyBorder="1" applyAlignment="1">
      <alignment horizontal="right"/>
    </xf>
    <xf numFmtId="0" fontId="5" fillId="0" borderId="47" xfId="0" applyFont="1" applyBorder="1" applyAlignment="1">
      <alignment wrapText="1"/>
    </xf>
    <xf numFmtId="0" fontId="5" fillId="0" borderId="48" xfId="0" applyFont="1" applyBorder="1" applyAlignment="1">
      <alignment wrapText="1"/>
    </xf>
    <xf numFmtId="0" fontId="5" fillId="0" borderId="77" xfId="0" applyFont="1" applyBorder="1" applyAlignment="1">
      <alignment wrapText="1"/>
    </xf>
    <xf numFmtId="0" fontId="5" fillId="0" borderId="11" xfId="0" applyFont="1" applyBorder="1" applyAlignment="1">
      <alignment horizontal="right" wrapText="1"/>
    </xf>
    <xf numFmtId="1" fontId="14" fillId="0" borderId="4" xfId="0" applyNumberFormat="1" applyFont="1" applyBorder="1"/>
    <xf numFmtId="0" fontId="7" fillId="0" borderId="35" xfId="0" applyFont="1" applyBorder="1"/>
    <xf numFmtId="0" fontId="7" fillId="0" borderId="36" xfId="0" applyFont="1" applyBorder="1"/>
    <xf numFmtId="0" fontId="7" fillId="0" borderId="37" xfId="0" applyFont="1" applyBorder="1"/>
    <xf numFmtId="1" fontId="20" fillId="0" borderId="2" xfId="0" applyNumberFormat="1" applyFont="1" applyBorder="1"/>
    <xf numFmtId="1" fontId="14" fillId="0" borderId="7" xfId="0" applyNumberFormat="1" applyFont="1" applyBorder="1"/>
    <xf numFmtId="0" fontId="7" fillId="0" borderId="24" xfId="0" applyFont="1" applyBorder="1"/>
    <xf numFmtId="0" fontId="7" fillId="0" borderId="25" xfId="0" applyFont="1" applyBorder="1"/>
    <xf numFmtId="1" fontId="8" fillId="0" borderId="67" xfId="0" applyNumberFormat="1" applyFont="1" applyBorder="1"/>
    <xf numFmtId="1" fontId="8" fillId="0" borderId="37" xfId="0" applyNumberFormat="1" applyFont="1" applyBorder="1"/>
    <xf numFmtId="1" fontId="18" fillId="0" borderId="2" xfId="0" applyNumberFormat="1" applyFont="1" applyBorder="1"/>
    <xf numFmtId="0" fontId="10" fillId="0" borderId="0" xfId="0" applyFont="1" applyAlignment="1">
      <alignment horizontal="right"/>
    </xf>
    <xf numFmtId="0" fontId="8" fillId="6" borderId="24" xfId="1" applyFont="1" applyFill="1" applyBorder="1"/>
    <xf numFmtId="1" fontId="8" fillId="6" borderId="4" xfId="1" applyNumberFormat="1" applyFont="1" applyFill="1" applyBorder="1" applyAlignment="1">
      <alignment horizontal="right"/>
    </xf>
    <xf numFmtId="0" fontId="8" fillId="6" borderId="26" xfId="1" applyFont="1" applyFill="1" applyBorder="1"/>
    <xf numFmtId="1" fontId="8" fillId="6" borderId="0" xfId="1" applyNumberFormat="1" applyFont="1" applyFill="1" applyBorder="1"/>
    <xf numFmtId="0" fontId="5" fillId="6" borderId="27" xfId="0" applyFont="1" applyFill="1" applyBorder="1"/>
    <xf numFmtId="0" fontId="5" fillId="6" borderId="5" xfId="0" applyFont="1" applyFill="1" applyBorder="1" applyAlignment="1">
      <alignment horizontal="right"/>
    </xf>
    <xf numFmtId="1" fontId="5" fillId="0" borderId="9" xfId="1" applyNumberFormat="1" applyFont="1" applyBorder="1" applyAlignment="1">
      <alignment horizontal="right" wrapText="1"/>
    </xf>
    <xf numFmtId="1" fontId="5" fillId="0" borderId="50" xfId="1" applyNumberFormat="1" applyFont="1" applyFill="1" applyBorder="1" applyAlignment="1">
      <alignment horizontal="right"/>
    </xf>
    <xf numFmtId="0" fontId="5" fillId="0" borderId="42" xfId="1" applyFont="1" applyBorder="1" applyAlignment="1">
      <alignment horizontal="right"/>
    </xf>
    <xf numFmtId="1" fontId="5" fillId="0" borderId="16" xfId="1" applyNumberFormat="1" applyFont="1" applyFill="1" applyBorder="1" applyAlignment="1">
      <alignment horizontal="right"/>
    </xf>
    <xf numFmtId="1" fontId="5" fillId="0" borderId="23" xfId="1" applyNumberFormat="1" applyFont="1" applyFill="1" applyBorder="1" applyAlignment="1">
      <alignment horizontal="right"/>
    </xf>
    <xf numFmtId="1" fontId="5" fillId="2" borderId="16" xfId="0" applyNumberFormat="1" applyFont="1" applyFill="1" applyBorder="1"/>
    <xf numFmtId="1" fontId="5" fillId="0" borderId="52" xfId="0" applyNumberFormat="1" applyFont="1" applyFill="1" applyBorder="1"/>
    <xf numFmtId="1" fontId="18" fillId="0" borderId="3" xfId="0" applyNumberFormat="1" applyFont="1" applyBorder="1"/>
    <xf numFmtId="1" fontId="5" fillId="2" borderId="7" xfId="0" applyNumberFormat="1" applyFont="1" applyFill="1" applyBorder="1"/>
    <xf numFmtId="0" fontId="5" fillId="0" borderId="51" xfId="0" applyFont="1" applyBorder="1"/>
    <xf numFmtId="0" fontId="5" fillId="0" borderId="23" xfId="0" applyFont="1" applyBorder="1"/>
    <xf numFmtId="0" fontId="5" fillId="0" borderId="52" xfId="0" applyFont="1" applyBorder="1"/>
    <xf numFmtId="1" fontId="8" fillId="2" borderId="1" xfId="0" applyNumberFormat="1" applyFont="1" applyFill="1" applyBorder="1"/>
    <xf numFmtId="0" fontId="5" fillId="0" borderId="0" xfId="0" applyFont="1" applyAlignment="1">
      <alignment horizontal="right"/>
    </xf>
    <xf numFmtId="9" fontId="5" fillId="0" borderId="0" xfId="0" applyNumberFormat="1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1" fontId="22" fillId="0" borderId="0" xfId="0" applyNumberFormat="1" applyFont="1"/>
    <xf numFmtId="9" fontId="22" fillId="0" borderId="0" xfId="0" applyNumberFormat="1" applyFont="1"/>
    <xf numFmtId="0" fontId="8" fillId="0" borderId="0" xfId="0" applyFont="1"/>
    <xf numFmtId="0" fontId="5" fillId="0" borderId="53" xfId="0" applyFont="1" applyBorder="1"/>
    <xf numFmtId="0" fontId="5" fillId="0" borderId="54" xfId="0" applyFont="1" applyBorder="1"/>
    <xf numFmtId="0" fontId="8" fillId="0" borderId="22" xfId="0" applyFont="1" applyBorder="1" applyAlignment="1">
      <alignment horizontal="right"/>
    </xf>
    <xf numFmtId="0" fontId="5" fillId="7" borderId="55" xfId="1" applyFont="1" applyFill="1" applyBorder="1"/>
    <xf numFmtId="0" fontId="5" fillId="7" borderId="21" xfId="1" applyFont="1" applyFill="1" applyBorder="1" applyAlignment="1">
      <alignment horizontal="right"/>
    </xf>
    <xf numFmtId="0" fontId="5" fillId="0" borderId="57" xfId="0" applyFont="1" applyBorder="1"/>
    <xf numFmtId="0" fontId="5" fillId="7" borderId="59" xfId="0" applyFont="1" applyFill="1" applyBorder="1"/>
    <xf numFmtId="0" fontId="5" fillId="7" borderId="60" xfId="0" applyFont="1" applyFill="1" applyBorder="1" applyAlignment="1">
      <alignment horizontal="right"/>
    </xf>
    <xf numFmtId="1" fontId="5" fillId="0" borderId="60" xfId="0" applyNumberFormat="1" applyFont="1" applyBorder="1"/>
    <xf numFmtId="0" fontId="5" fillId="0" borderId="27" xfId="0" applyFont="1" applyBorder="1"/>
    <xf numFmtId="0" fontId="5" fillId="0" borderId="28" xfId="0" applyFont="1" applyBorder="1"/>
    <xf numFmtId="0" fontId="8" fillId="7" borderId="28" xfId="0" applyFont="1" applyFill="1" applyBorder="1"/>
    <xf numFmtId="0" fontId="8" fillId="7" borderId="28" xfId="0" applyFont="1" applyFill="1" applyBorder="1" applyAlignment="1">
      <alignment horizontal="right"/>
    </xf>
    <xf numFmtId="1" fontId="8" fillId="0" borderId="5" xfId="0" applyNumberFormat="1" applyFont="1" applyBorder="1"/>
    <xf numFmtId="1" fontId="8" fillId="0" borderId="18" xfId="0" applyNumberFormat="1" applyFont="1" applyFill="1" applyBorder="1"/>
    <xf numFmtId="1" fontId="8" fillId="0" borderId="28" xfId="0" applyNumberFormat="1" applyFont="1" applyBorder="1"/>
    <xf numFmtId="0" fontId="8" fillId="0" borderId="27" xfId="0" applyFont="1" applyBorder="1"/>
    <xf numFmtId="0" fontId="8" fillId="0" borderId="18" xfId="0" applyFont="1" applyBorder="1"/>
    <xf numFmtId="0" fontId="8" fillId="0" borderId="28" xfId="0" applyFont="1" applyBorder="1"/>
    <xf numFmtId="0" fontId="5" fillId="0" borderId="62" xfId="0" applyFont="1" applyBorder="1"/>
    <xf numFmtId="0" fontId="5" fillId="0" borderId="23" xfId="0" applyFont="1" applyBorder="1" applyAlignment="1">
      <alignment horizontal="right"/>
    </xf>
    <xf numFmtId="0" fontId="5" fillId="0" borderId="3" xfId="0" applyFont="1" applyBorder="1"/>
    <xf numFmtId="0" fontId="5" fillId="0" borderId="2" xfId="0" applyFont="1" applyBorder="1"/>
    <xf numFmtId="0" fontId="7" fillId="0" borderId="63" xfId="0" applyFont="1" applyBorder="1"/>
    <xf numFmtId="0" fontId="5" fillId="6" borderId="24" xfId="0" applyFont="1" applyFill="1" applyBorder="1"/>
    <xf numFmtId="0" fontId="5" fillId="6" borderId="4" xfId="0" applyFont="1" applyFill="1" applyBorder="1" applyAlignment="1">
      <alignment horizontal="right"/>
    </xf>
    <xf numFmtId="0" fontId="8" fillId="0" borderId="35" xfId="1" applyFont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0" fontId="5" fillId="7" borderId="49" xfId="0" applyFont="1" applyFill="1" applyBorder="1"/>
    <xf numFmtId="0" fontId="5" fillId="7" borderId="50" xfId="0" applyFont="1" applyFill="1" applyBorder="1" applyAlignment="1">
      <alignment horizontal="right"/>
    </xf>
    <xf numFmtId="0" fontId="5" fillId="0" borderId="10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5" fillId="2" borderId="10" xfId="0" applyFont="1" applyFill="1" applyBorder="1"/>
    <xf numFmtId="0" fontId="5" fillId="0" borderId="64" xfId="0" applyFont="1" applyBorder="1"/>
    <xf numFmtId="0" fontId="5" fillId="0" borderId="50" xfId="0" applyFont="1" applyBorder="1"/>
    <xf numFmtId="0" fontId="5" fillId="7" borderId="65" xfId="0" applyFont="1" applyFill="1" applyBorder="1"/>
    <xf numFmtId="0" fontId="5" fillId="7" borderId="28" xfId="0" applyFont="1" applyFill="1" applyBorder="1" applyAlignment="1">
      <alignment horizontal="right"/>
    </xf>
    <xf numFmtId="0" fontId="5" fillId="0" borderId="18" xfId="0" applyFont="1" applyBorder="1"/>
    <xf numFmtId="0" fontId="5" fillId="2" borderId="18" xfId="0" applyFont="1" applyFill="1" applyBorder="1"/>
    <xf numFmtId="0" fontId="8" fillId="0" borderId="67" xfId="0" applyFont="1" applyBorder="1"/>
    <xf numFmtId="0" fontId="7" fillId="7" borderId="63" xfId="0" applyFont="1" applyFill="1" applyBorder="1"/>
    <xf numFmtId="0" fontId="7" fillId="7" borderId="22" xfId="0" applyFont="1" applyFill="1" applyBorder="1" applyAlignment="1">
      <alignment horizontal="right"/>
    </xf>
    <xf numFmtId="0" fontId="7" fillId="0" borderId="2" xfId="1" applyFont="1" applyBorder="1" applyAlignment="1">
      <alignment horizontal="right"/>
    </xf>
    <xf numFmtId="0" fontId="7" fillId="2" borderId="3" xfId="1" applyFont="1" applyFill="1" applyBorder="1" applyAlignment="1">
      <alignment horizontal="right"/>
    </xf>
    <xf numFmtId="0" fontId="7" fillId="0" borderId="1" xfId="1" applyFont="1" applyBorder="1" applyAlignment="1">
      <alignment horizontal="right"/>
    </xf>
    <xf numFmtId="0" fontId="7" fillId="0" borderId="22" xfId="1" applyFont="1" applyBorder="1" applyAlignment="1">
      <alignment horizontal="right"/>
    </xf>
    <xf numFmtId="0" fontId="7" fillId="7" borderId="0" xfId="0" applyFont="1" applyFill="1" applyBorder="1"/>
    <xf numFmtId="0" fontId="7" fillId="7" borderId="0" xfId="0" applyFont="1" applyFill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21" fillId="0" borderId="0" xfId="0" applyFont="1" applyBorder="1"/>
    <xf numFmtId="0" fontId="23" fillId="7" borderId="0" xfId="0" applyFont="1" applyFill="1" applyBorder="1"/>
    <xf numFmtId="0" fontId="23" fillId="7" borderId="0" xfId="0" applyFont="1" applyFill="1" applyBorder="1" applyAlignment="1">
      <alignment horizontal="right"/>
    </xf>
    <xf numFmtId="0" fontId="23" fillId="0" borderId="0" xfId="1" applyFont="1" applyBorder="1" applyAlignment="1">
      <alignment horizontal="right"/>
    </xf>
    <xf numFmtId="0" fontId="5" fillId="6" borderId="26" xfId="0" applyFont="1" applyFill="1" applyBorder="1"/>
    <xf numFmtId="0" fontId="5" fillId="0" borderId="29" xfId="1" applyFont="1" applyFill="1" applyBorder="1" applyAlignment="1">
      <alignment horizontal="right"/>
    </xf>
    <xf numFmtId="0" fontId="5" fillId="0" borderId="30" xfId="1" applyFont="1" applyFill="1" applyBorder="1" applyAlignment="1">
      <alignment horizontal="right"/>
    </xf>
    <xf numFmtId="0" fontId="5" fillId="0" borderId="31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5" fillId="2" borderId="10" xfId="1" applyFont="1" applyFill="1" applyBorder="1" applyAlignment="1">
      <alignment horizontal="right"/>
    </xf>
    <xf numFmtId="0" fontId="5" fillId="0" borderId="9" xfId="0" applyFont="1" applyFill="1" applyBorder="1"/>
    <xf numFmtId="0" fontId="5" fillId="0" borderId="50" xfId="0" applyFont="1" applyFill="1" applyBorder="1"/>
    <xf numFmtId="0" fontId="5" fillId="0" borderId="32" xfId="1" applyFont="1" applyFill="1" applyBorder="1" applyAlignment="1">
      <alignment horizontal="right"/>
    </xf>
    <xf numFmtId="0" fontId="5" fillId="0" borderId="33" xfId="1" applyFont="1" applyFill="1" applyBorder="1" applyAlignment="1">
      <alignment horizontal="right"/>
    </xf>
    <xf numFmtId="0" fontId="5" fillId="0" borderId="34" xfId="1" applyFont="1" applyFill="1" applyBorder="1" applyAlignment="1">
      <alignment horizontal="left"/>
    </xf>
    <xf numFmtId="0" fontId="5" fillId="0" borderId="13" xfId="1" applyFont="1" applyFill="1" applyBorder="1" applyAlignment="1">
      <alignment horizontal="right"/>
    </xf>
    <xf numFmtId="0" fontId="5" fillId="0" borderId="12" xfId="1" applyFont="1" applyFill="1" applyBorder="1" applyAlignment="1">
      <alignment horizontal="right"/>
    </xf>
    <xf numFmtId="0" fontId="5" fillId="2" borderId="13" xfId="1" applyFont="1" applyFill="1" applyBorder="1" applyAlignment="1">
      <alignment horizontal="right"/>
    </xf>
    <xf numFmtId="0" fontId="5" fillId="0" borderId="13" xfId="0" applyFont="1" applyFill="1" applyBorder="1"/>
    <xf numFmtId="0" fontId="5" fillId="0" borderId="52" xfId="0" applyFont="1" applyFill="1" applyBorder="1"/>
    <xf numFmtId="0" fontId="5" fillId="0" borderId="36" xfId="1" applyFont="1" applyBorder="1" applyAlignment="1">
      <alignment horizontal="right"/>
    </xf>
    <xf numFmtId="0" fontId="7" fillId="0" borderId="2" xfId="1" applyFont="1" applyFill="1" applyBorder="1" applyAlignment="1">
      <alignment horizontal="right"/>
    </xf>
    <xf numFmtId="1" fontId="10" fillId="0" borderId="14" xfId="0" applyNumberFormat="1" applyFont="1" applyBorder="1"/>
    <xf numFmtId="0" fontId="5" fillId="0" borderId="33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7" borderId="40" xfId="1" applyFont="1" applyFill="1" applyBorder="1"/>
    <xf numFmtId="0" fontId="5" fillId="7" borderId="8" xfId="1" applyFont="1" applyFill="1" applyBorder="1" applyAlignment="1">
      <alignment horizontal="right"/>
    </xf>
    <xf numFmtId="0" fontId="5" fillId="0" borderId="16" xfId="1" applyFont="1" applyFill="1" applyBorder="1" applyAlignment="1">
      <alignment horizontal="right"/>
    </xf>
    <xf numFmtId="0" fontId="5" fillId="0" borderId="16" xfId="1" applyFont="1" applyBorder="1" applyAlignment="1">
      <alignment horizontal="right"/>
    </xf>
    <xf numFmtId="0" fontId="5" fillId="2" borderId="14" xfId="1" applyFont="1" applyFill="1" applyBorder="1" applyAlignment="1">
      <alignment horizontal="right"/>
    </xf>
    <xf numFmtId="0" fontId="5" fillId="0" borderId="23" xfId="1" applyFont="1" applyBorder="1" applyAlignment="1">
      <alignment horizontal="right"/>
    </xf>
    <xf numFmtId="0" fontId="5" fillId="0" borderId="52" xfId="1" applyFont="1" applyBorder="1" applyAlignment="1">
      <alignment horizontal="right"/>
    </xf>
    <xf numFmtId="0" fontId="5" fillId="7" borderId="66" xfId="1" applyFont="1" applyFill="1" applyBorder="1"/>
    <xf numFmtId="0" fontId="5" fillId="7" borderId="56" xfId="1" applyFont="1" applyFill="1" applyBorder="1" applyAlignment="1">
      <alignment horizontal="right"/>
    </xf>
    <xf numFmtId="0" fontId="5" fillId="0" borderId="0" xfId="0" applyFont="1" applyFill="1" applyBorder="1"/>
    <xf numFmtId="0" fontId="5" fillId="2" borderId="56" xfId="0" applyFont="1" applyFill="1" applyBorder="1"/>
    <xf numFmtId="0" fontId="5" fillId="0" borderId="1" xfId="1" applyFont="1" applyBorder="1" applyAlignment="1">
      <alignment horizontal="right"/>
    </xf>
    <xf numFmtId="0" fontId="5" fillId="0" borderId="22" xfId="1" applyFont="1" applyBorder="1" applyAlignment="1">
      <alignment horizontal="right"/>
    </xf>
    <xf numFmtId="0" fontId="7" fillId="0" borderId="4" xfId="1" applyFont="1" applyBorder="1" applyAlignment="1">
      <alignment horizontal="left"/>
    </xf>
    <xf numFmtId="0" fontId="7" fillId="0" borderId="11" xfId="1" applyFont="1" applyBorder="1" applyAlignment="1">
      <alignment horizontal="right"/>
    </xf>
    <xf numFmtId="0" fontId="8" fillId="7" borderId="2" xfId="0" applyFont="1" applyFill="1" applyBorder="1"/>
    <xf numFmtId="1" fontId="7" fillId="0" borderId="67" xfId="0" applyNumberFormat="1" applyFont="1" applyBorder="1"/>
    <xf numFmtId="1" fontId="7" fillId="0" borderId="36" xfId="0" applyNumberFormat="1" applyFont="1" applyBorder="1"/>
    <xf numFmtId="1" fontId="7" fillId="0" borderId="63" xfId="0" applyNumberFormat="1" applyFont="1" applyBorder="1"/>
    <xf numFmtId="0" fontId="5" fillId="0" borderId="26" xfId="1" applyFont="1" applyBorder="1" applyAlignment="1">
      <alignment horizontal="right"/>
    </xf>
    <xf numFmtId="0" fontId="5" fillId="0" borderId="21" xfId="1" applyFont="1" applyBorder="1" applyAlignment="1">
      <alignment horizontal="right"/>
    </xf>
    <xf numFmtId="1" fontId="5" fillId="0" borderId="11" xfId="1" applyNumberFormat="1" applyFont="1" applyFill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8" fillId="7" borderId="22" xfId="0" applyFont="1" applyFill="1" applyBorder="1"/>
    <xf numFmtId="0" fontId="8" fillId="7" borderId="22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5" fillId="0" borderId="47" xfId="1" applyFont="1" applyBorder="1" applyAlignment="1">
      <alignment horizontal="right"/>
    </xf>
    <xf numFmtId="0" fontId="5" fillId="0" borderId="48" xfId="1" applyFont="1" applyBorder="1" applyAlignment="1">
      <alignment horizontal="right"/>
    </xf>
    <xf numFmtId="0" fontId="5" fillId="0" borderId="77" xfId="1" applyFont="1" applyBorder="1" applyAlignment="1">
      <alignment horizontal="left"/>
    </xf>
    <xf numFmtId="1" fontId="5" fillId="0" borderId="4" xfId="1" applyNumberFormat="1" applyFont="1" applyFill="1" applyBorder="1" applyAlignment="1">
      <alignment horizontal="right" wrapText="1"/>
    </xf>
    <xf numFmtId="1" fontId="7" fillId="0" borderId="3" xfId="1" applyNumberFormat="1" applyFont="1" applyFill="1" applyBorder="1" applyAlignment="1">
      <alignment horizontal="right"/>
    </xf>
    <xf numFmtId="1" fontId="7" fillId="0" borderId="2" xfId="1" applyNumberFormat="1" applyFont="1" applyFill="1" applyBorder="1" applyAlignment="1">
      <alignment horizontal="right" wrapText="1"/>
    </xf>
    <xf numFmtId="1" fontId="7" fillId="0" borderId="3" xfId="1" applyNumberFormat="1" applyFont="1" applyBorder="1" applyAlignment="1">
      <alignment horizontal="right" wrapText="1"/>
    </xf>
    <xf numFmtId="1" fontId="7" fillId="2" borderId="3" xfId="1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5" fillId="0" borderId="8" xfId="1" applyFont="1" applyFill="1" applyBorder="1" applyAlignment="1">
      <alignment horizontal="right"/>
    </xf>
    <xf numFmtId="0" fontId="5" fillId="0" borderId="14" xfId="1" applyFont="1" applyFill="1" applyBorder="1" applyAlignment="1">
      <alignment horizontal="right"/>
    </xf>
    <xf numFmtId="0" fontId="5" fillId="0" borderId="43" xfId="2" applyFont="1" applyBorder="1" applyAlignment="1" applyProtection="1">
      <alignment horizontal="left"/>
    </xf>
    <xf numFmtId="0" fontId="5" fillId="0" borderId="14" xfId="2" applyFont="1" applyBorder="1" applyAlignment="1" applyProtection="1">
      <alignment horizontal="right"/>
    </xf>
    <xf numFmtId="0" fontId="5" fillId="0" borderId="19" xfId="1" applyFont="1" applyFill="1" applyBorder="1" applyAlignment="1">
      <alignment horizontal="right"/>
    </xf>
    <xf numFmtId="1" fontId="14" fillId="0" borderId="12" xfId="0" applyNumberFormat="1" applyFont="1" applyBorder="1"/>
    <xf numFmtId="0" fontId="7" fillId="0" borderId="3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1" fontId="12" fillId="0" borderId="0" xfId="0" applyNumberFormat="1" applyFont="1" applyFill="1" applyBorder="1"/>
    <xf numFmtId="0" fontId="7" fillId="0" borderId="0" xfId="0" applyFont="1" applyFill="1" applyBorder="1"/>
    <xf numFmtId="1" fontId="14" fillId="0" borderId="19" xfId="0" applyNumberFormat="1" applyFont="1" applyBorder="1"/>
    <xf numFmtId="0" fontId="7" fillId="0" borderId="67" xfId="1" applyFont="1" applyFill="1" applyBorder="1" applyAlignment="1">
      <alignment horizontal="right"/>
    </xf>
    <xf numFmtId="0" fontId="7" fillId="0" borderId="37" xfId="1" applyFont="1" applyBorder="1" applyAlignment="1">
      <alignment horizontal="right"/>
    </xf>
    <xf numFmtId="1" fontId="12" fillId="0" borderId="67" xfId="0" applyNumberFormat="1" applyFont="1" applyBorder="1"/>
    <xf numFmtId="0" fontId="7" fillId="0" borderId="36" xfId="1" applyFont="1" applyBorder="1" applyAlignment="1">
      <alignment horizontal="right"/>
    </xf>
    <xf numFmtId="0" fontId="7" fillId="0" borderId="63" xfId="1" applyFont="1" applyBorder="1" applyAlignment="1">
      <alignment horizontal="right"/>
    </xf>
    <xf numFmtId="0" fontId="8" fillId="7" borderId="36" xfId="0" applyFont="1" applyFill="1" applyBorder="1"/>
    <xf numFmtId="0" fontId="5" fillId="0" borderId="49" xfId="1" applyFont="1" applyBorder="1" applyAlignment="1">
      <alignment horizontal="left"/>
    </xf>
    <xf numFmtId="1" fontId="14" fillId="0" borderId="9" xfId="0" applyNumberFormat="1" applyFont="1" applyBorder="1"/>
    <xf numFmtId="0" fontId="5" fillId="0" borderId="62" xfId="1" applyFont="1" applyBorder="1" applyAlignment="1">
      <alignment horizontal="left"/>
    </xf>
    <xf numFmtId="0" fontId="5" fillId="0" borderId="58" xfId="1" applyFont="1" applyBorder="1" applyAlignment="1">
      <alignment horizontal="right"/>
    </xf>
    <xf numFmtId="0" fontId="5" fillId="0" borderId="59" xfId="1" applyFont="1" applyBorder="1" applyAlignment="1">
      <alignment horizontal="left"/>
    </xf>
    <xf numFmtId="0" fontId="5" fillId="0" borderId="19" xfId="1" applyFont="1" applyBorder="1" applyAlignment="1">
      <alignment horizontal="right"/>
    </xf>
    <xf numFmtId="0" fontId="11" fillId="0" borderId="35" xfId="0" applyFont="1" applyBorder="1"/>
    <xf numFmtId="0" fontId="11" fillId="0" borderId="36" xfId="0" applyFont="1" applyBorder="1"/>
    <xf numFmtId="0" fontId="11" fillId="0" borderId="0" xfId="0" applyFont="1" applyBorder="1"/>
    <xf numFmtId="1" fontId="7" fillId="0" borderId="0" xfId="0" applyNumberFormat="1" applyFont="1" applyFill="1" applyBorder="1"/>
    <xf numFmtId="1" fontId="7" fillId="0" borderId="0" xfId="0" applyNumberFormat="1" applyFont="1" applyBorder="1"/>
    <xf numFmtId="0" fontId="13" fillId="3" borderId="0" xfId="1" applyFont="1" applyFill="1" applyBorder="1" applyAlignment="1">
      <alignment horizontal="center"/>
    </xf>
    <xf numFmtId="0" fontId="5" fillId="0" borderId="24" xfId="0" applyFont="1" applyBorder="1"/>
    <xf numFmtId="0" fontId="5" fillId="0" borderId="64" xfId="0" applyFont="1" applyBorder="1" applyAlignment="1">
      <alignment horizontal="right"/>
    </xf>
    <xf numFmtId="0" fontId="5" fillId="0" borderId="15" xfId="0" applyFont="1" applyBorder="1"/>
    <xf numFmtId="0" fontId="5" fillId="0" borderId="15" xfId="0" applyFont="1" applyBorder="1" applyAlignment="1">
      <alignment horizontal="right"/>
    </xf>
    <xf numFmtId="1" fontId="5" fillId="0" borderId="15" xfId="0" applyNumberFormat="1" applyFont="1" applyBorder="1"/>
    <xf numFmtId="0" fontId="5" fillId="0" borderId="20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1" fontId="5" fillId="0" borderId="28" xfId="0" applyNumberFormat="1" applyFont="1" applyFill="1" applyBorder="1"/>
    <xf numFmtId="1" fontId="5" fillId="0" borderId="27" xfId="0" applyNumberFormat="1" applyFont="1" applyBorder="1"/>
    <xf numFmtId="0" fontId="8" fillId="7" borderId="2" xfId="0" applyFont="1" applyFill="1" applyBorder="1" applyAlignment="1">
      <alignment horizontal="right"/>
    </xf>
    <xf numFmtId="0" fontId="8" fillId="0" borderId="22" xfId="1" applyFont="1" applyBorder="1" applyAlignment="1">
      <alignment horizontal="center"/>
    </xf>
    <xf numFmtId="0" fontId="5" fillId="0" borderId="6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1" fontId="18" fillId="0" borderId="22" xfId="0" applyNumberFormat="1" applyFont="1" applyBorder="1"/>
    <xf numFmtId="0" fontId="5" fillId="0" borderId="24" xfId="1" applyFont="1" applyBorder="1" applyAlignment="1">
      <alignment horizontal="right"/>
    </xf>
    <xf numFmtId="0" fontId="5" fillId="0" borderId="75" xfId="1" applyFont="1" applyBorder="1" applyAlignment="1">
      <alignment horizontal="left"/>
    </xf>
    <xf numFmtId="0" fontId="5" fillId="0" borderId="15" xfId="1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1" fontId="8" fillId="0" borderId="3" xfId="1" applyNumberFormat="1" applyFont="1" applyBorder="1" applyAlignment="1">
      <alignment horizontal="right" wrapText="1"/>
    </xf>
    <xf numFmtId="1" fontId="8" fillId="0" borderId="2" xfId="1" applyNumberFormat="1" applyFont="1" applyBorder="1" applyAlignment="1">
      <alignment horizontal="right" wrapText="1"/>
    </xf>
    <xf numFmtId="1" fontId="5" fillId="0" borderId="26" xfId="0" applyNumberFormat="1" applyFont="1" applyBorder="1"/>
    <xf numFmtId="1" fontId="7" fillId="2" borderId="1" xfId="0" applyNumberFormat="1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1" fontId="7" fillId="0" borderId="4" xfId="0" applyNumberFormat="1" applyFont="1" applyFill="1" applyBorder="1"/>
    <xf numFmtId="1" fontId="7" fillId="0" borderId="4" xfId="0" applyNumberFormat="1" applyFont="1" applyBorder="1"/>
    <xf numFmtId="1" fontId="5" fillId="2" borderId="26" xfId="0" applyNumberFormat="1" applyFont="1" applyFill="1" applyBorder="1"/>
    <xf numFmtId="0" fontId="5" fillId="0" borderId="65" xfId="0" applyFont="1" applyBorder="1"/>
    <xf numFmtId="0" fontId="5" fillId="0" borderId="28" xfId="0" applyFont="1" applyBorder="1" applyAlignment="1">
      <alignment horizontal="right"/>
    </xf>
    <xf numFmtId="1" fontId="5" fillId="2" borderId="27" xfId="0" applyNumberFormat="1" applyFont="1" applyFill="1" applyBorder="1"/>
    <xf numFmtId="1" fontId="8" fillId="0" borderId="18" xfId="0" applyNumberFormat="1" applyFont="1" applyBorder="1"/>
    <xf numFmtId="1" fontId="8" fillId="2" borderId="18" xfId="0" applyNumberFormat="1" applyFont="1" applyFill="1" applyBorder="1"/>
    <xf numFmtId="1" fontId="12" fillId="0" borderId="18" xfId="0" applyNumberFormat="1" applyFont="1" applyBorder="1"/>
    <xf numFmtId="0" fontId="13" fillId="9" borderId="1" xfId="1" applyFont="1" applyFill="1" applyBorder="1"/>
    <xf numFmtId="0" fontId="19" fillId="9" borderId="22" xfId="1" applyFont="1" applyFill="1" applyBorder="1"/>
    <xf numFmtId="0" fontId="8" fillId="6" borderId="5" xfId="1" applyFont="1" applyFill="1" applyBorder="1"/>
    <xf numFmtId="0" fontId="5" fillId="0" borderId="69" xfId="0" applyFont="1" applyBorder="1"/>
    <xf numFmtId="0" fontId="5" fillId="0" borderId="51" xfId="0" applyFont="1" applyBorder="1" applyAlignment="1">
      <alignment horizontal="right"/>
    </xf>
    <xf numFmtId="0" fontId="5" fillId="0" borderId="70" xfId="0" applyFont="1" applyBorder="1"/>
    <xf numFmtId="0" fontId="5" fillId="0" borderId="52" xfId="0" applyFont="1" applyBorder="1" applyAlignment="1">
      <alignment horizontal="right"/>
    </xf>
    <xf numFmtId="0" fontId="5" fillId="0" borderId="60" xfId="0" applyFont="1" applyBorder="1" applyAlignment="1">
      <alignment horizontal="right"/>
    </xf>
    <xf numFmtId="1" fontId="10" fillId="0" borderId="13" xfId="0" applyNumberFormat="1" applyFont="1" applyBorder="1"/>
    <xf numFmtId="0" fontId="5" fillId="0" borderId="59" xfId="0" applyFont="1" applyBorder="1"/>
    <xf numFmtId="0" fontId="7" fillId="0" borderId="28" xfId="0" applyFont="1" applyBorder="1"/>
    <xf numFmtId="0" fontId="7" fillId="0" borderId="28" xfId="0" applyFont="1" applyBorder="1" applyAlignment="1">
      <alignment horizontal="right"/>
    </xf>
    <xf numFmtId="1" fontId="7" fillId="0" borderId="18" xfId="0" applyNumberFormat="1" applyFont="1" applyBorder="1"/>
    <xf numFmtId="1" fontId="7" fillId="0" borderId="5" xfId="0" applyNumberFormat="1" applyFont="1" applyBorder="1"/>
    <xf numFmtId="0" fontId="7" fillId="0" borderId="1" xfId="0" applyFont="1" applyBorder="1" applyAlignment="1">
      <alignment horizontal="right"/>
    </xf>
    <xf numFmtId="0" fontId="5" fillId="0" borderId="66" xfId="0" applyFont="1" applyBorder="1"/>
    <xf numFmtId="1" fontId="5" fillId="0" borderId="3" xfId="0" applyNumberFormat="1" applyFont="1" applyBorder="1"/>
    <xf numFmtId="0" fontId="5" fillId="0" borderId="49" xfId="0" applyFont="1" applyBorder="1"/>
    <xf numFmtId="1" fontId="5" fillId="0" borderId="64" xfId="0" applyNumberFormat="1" applyFont="1" applyFill="1" applyBorder="1"/>
    <xf numFmtId="1" fontId="5" fillId="2" borderId="64" xfId="0" applyNumberFormat="1" applyFont="1" applyFill="1" applyBorder="1"/>
    <xf numFmtId="0" fontId="5" fillId="7" borderId="70" xfId="1" applyFont="1" applyFill="1" applyBorder="1"/>
    <xf numFmtId="0" fontId="5" fillId="7" borderId="52" xfId="1" applyFont="1" applyFill="1" applyBorder="1" applyAlignment="1">
      <alignment horizontal="right"/>
    </xf>
    <xf numFmtId="1" fontId="5" fillId="0" borderId="20" xfId="0" applyNumberFormat="1" applyFont="1" applyFill="1" applyBorder="1"/>
    <xf numFmtId="1" fontId="5" fillId="2" borderId="20" xfId="0" applyNumberFormat="1" applyFont="1" applyFill="1" applyBorder="1"/>
    <xf numFmtId="1" fontId="10" fillId="0" borderId="19" xfId="0" applyNumberFormat="1" applyFont="1" applyBorder="1"/>
    <xf numFmtId="1" fontId="7" fillId="0" borderId="18" xfId="0" applyNumberFormat="1" applyFont="1" applyFill="1" applyBorder="1"/>
    <xf numFmtId="0" fontId="7" fillId="0" borderId="27" xfId="0" applyFont="1" applyBorder="1"/>
    <xf numFmtId="0" fontId="7" fillId="0" borderId="18" xfId="0" applyFont="1" applyBorder="1"/>
    <xf numFmtId="1" fontId="7" fillId="0" borderId="1" xfId="0" applyNumberFormat="1" applyFont="1" applyBorder="1"/>
    <xf numFmtId="10" fontId="5" fillId="6" borderId="0" xfId="1" applyNumberFormat="1" applyFont="1" applyFill="1" applyBorder="1"/>
    <xf numFmtId="1" fontId="18" fillId="6" borderId="0" xfId="0" applyNumberFormat="1" applyFont="1" applyFill="1" applyBorder="1"/>
    <xf numFmtId="0" fontId="8" fillId="6" borderId="0" xfId="0" applyFont="1" applyFill="1" applyBorder="1"/>
    <xf numFmtId="0" fontId="8" fillId="6" borderId="21" xfId="0" applyFont="1" applyFill="1" applyBorder="1"/>
    <xf numFmtId="10" fontId="5" fillId="6" borderId="5" xfId="1" applyNumberFormat="1" applyFont="1" applyFill="1" applyBorder="1"/>
    <xf numFmtId="1" fontId="18" fillId="6" borderId="5" xfId="0" applyNumberFormat="1" applyFont="1" applyFill="1" applyBorder="1"/>
    <xf numFmtId="0" fontId="8" fillId="6" borderId="5" xfId="0" applyFont="1" applyFill="1" applyBorder="1"/>
    <xf numFmtId="0" fontId="8" fillId="6" borderId="28" xfId="0" applyFont="1" applyFill="1" applyBorder="1"/>
    <xf numFmtId="1" fontId="5" fillId="2" borderId="3" xfId="0" applyNumberFormat="1" applyFont="1" applyFill="1" applyBorder="1"/>
    <xf numFmtId="0" fontId="5" fillId="0" borderId="26" xfId="0" applyFont="1" applyBorder="1" applyAlignment="1">
      <alignment horizontal="right"/>
    </xf>
    <xf numFmtId="1" fontId="14" fillId="0" borderId="60" xfId="0" applyNumberFormat="1" applyFont="1" applyBorder="1"/>
    <xf numFmtId="1" fontId="5" fillId="0" borderId="20" xfId="0" applyNumberFormat="1" applyFont="1" applyBorder="1"/>
    <xf numFmtId="0" fontId="5" fillId="0" borderId="20" xfId="1" applyFont="1" applyBorder="1" applyAlignment="1">
      <alignment horizontal="center"/>
    </xf>
    <xf numFmtId="1" fontId="5" fillId="0" borderId="12" xfId="1" applyNumberFormat="1" applyFont="1" applyBorder="1" applyAlignment="1">
      <alignment horizontal="right"/>
    </xf>
    <xf numFmtId="1" fontId="5" fillId="0" borderId="13" xfId="1" applyNumberFormat="1" applyFont="1" applyBorder="1" applyAlignment="1">
      <alignment horizontal="right"/>
    </xf>
    <xf numFmtId="1" fontId="5" fillId="0" borderId="12" xfId="1" applyNumberFormat="1" applyFont="1" applyBorder="1" applyAlignment="1">
      <alignment horizontal="right" wrapText="1"/>
    </xf>
    <xf numFmtId="1" fontId="5" fillId="0" borderId="13" xfId="1" applyNumberFormat="1" applyFont="1" applyBorder="1" applyAlignment="1">
      <alignment horizontal="right" wrapText="1"/>
    </xf>
    <xf numFmtId="1" fontId="5" fillId="2" borderId="52" xfId="1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32" xfId="1" applyFont="1" applyBorder="1" applyAlignment="1">
      <alignment horizontal="center"/>
    </xf>
    <xf numFmtId="1" fontId="8" fillId="2" borderId="3" xfId="1" applyNumberFormat="1" applyFont="1" applyFill="1" applyBorder="1" applyAlignment="1">
      <alignment horizontal="right" wrapText="1"/>
    </xf>
    <xf numFmtId="1" fontId="10" fillId="0" borderId="17" xfId="0" applyNumberFormat="1" applyFont="1" applyBorder="1"/>
    <xf numFmtId="0" fontId="8" fillId="0" borderId="27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1" fontId="8" fillId="0" borderId="18" xfId="1" applyNumberFormat="1" applyFont="1" applyBorder="1" applyAlignment="1">
      <alignment horizontal="right"/>
    </xf>
    <xf numFmtId="1" fontId="8" fillId="0" borderId="5" xfId="1" applyNumberFormat="1" applyFont="1" applyBorder="1" applyAlignment="1">
      <alignment horizontal="right" wrapText="1"/>
    </xf>
    <xf numFmtId="1" fontId="8" fillId="0" borderId="18" xfId="1" applyNumberFormat="1" applyFont="1" applyBorder="1" applyAlignment="1">
      <alignment horizontal="right" wrapText="1"/>
    </xf>
    <xf numFmtId="1" fontId="8" fillId="2" borderId="18" xfId="1" applyNumberFormat="1" applyFont="1" applyFill="1" applyBorder="1" applyAlignment="1">
      <alignment horizontal="right"/>
    </xf>
    <xf numFmtId="1" fontId="10" fillId="0" borderId="5" xfId="0" applyNumberFormat="1" applyFont="1" applyBorder="1"/>
    <xf numFmtId="1" fontId="8" fillId="2" borderId="2" xfId="1" applyNumberFormat="1" applyFont="1" applyFill="1" applyBorder="1" applyAlignment="1">
      <alignment horizontal="right"/>
    </xf>
    <xf numFmtId="1" fontId="14" fillId="0" borderId="26" xfId="0" applyNumberFormat="1" applyFont="1" applyBorder="1"/>
    <xf numFmtId="1" fontId="14" fillId="0" borderId="61" xfId="0" applyNumberFormat="1" applyFont="1" applyBorder="1"/>
    <xf numFmtId="1" fontId="7" fillId="2" borderId="2" xfId="0" applyNumberFormat="1" applyFont="1" applyFill="1" applyBorder="1"/>
    <xf numFmtId="1" fontId="18" fillId="0" borderId="1" xfId="0" applyNumberFormat="1" applyFont="1" applyBorder="1"/>
    <xf numFmtId="1" fontId="5" fillId="0" borderId="43" xfId="0" applyNumberFormat="1" applyFont="1" applyBorder="1"/>
    <xf numFmtId="0" fontId="5" fillId="0" borderId="47" xfId="0" applyFont="1" applyBorder="1"/>
    <xf numFmtId="0" fontId="5" fillId="0" borderId="4" xfId="0" applyFont="1" applyBorder="1"/>
    <xf numFmtId="1" fontId="5" fillId="2" borderId="4" xfId="0" applyNumberFormat="1" applyFont="1" applyFill="1" applyBorder="1"/>
    <xf numFmtId="1" fontId="10" fillId="0" borderId="15" xfId="0" applyNumberFormat="1" applyFont="1" applyBorder="1"/>
    <xf numFmtId="1" fontId="5" fillId="2" borderId="5" xfId="0" applyNumberFormat="1" applyFont="1" applyFill="1" applyBorder="1"/>
    <xf numFmtId="0" fontId="5" fillId="0" borderId="67" xfId="0" applyFont="1" applyBorder="1"/>
    <xf numFmtId="1" fontId="5" fillId="0" borderId="2" xfId="0" applyNumberFormat="1" applyFont="1" applyBorder="1"/>
    <xf numFmtId="1" fontId="5" fillId="2" borderId="2" xfId="0" applyNumberFormat="1" applyFont="1" applyFill="1" applyBorder="1"/>
    <xf numFmtId="0" fontId="7" fillId="0" borderId="25" xfId="0" applyFont="1" applyBorder="1" applyAlignment="1">
      <alignment horizontal="right"/>
    </xf>
    <xf numFmtId="1" fontId="7" fillId="0" borderId="11" xfId="0" applyNumberFormat="1" applyFont="1" applyBorder="1"/>
    <xf numFmtId="1" fontId="7" fillId="2" borderId="4" xfId="0" applyNumberFormat="1" applyFont="1" applyFill="1" applyBorder="1"/>
    <xf numFmtId="0" fontId="7" fillId="0" borderId="11" xfId="0" applyFont="1" applyBorder="1"/>
    <xf numFmtId="0" fontId="5" fillId="0" borderId="71" xfId="0" applyFont="1" applyBorder="1"/>
    <xf numFmtId="0" fontId="5" fillId="0" borderId="75" xfId="0" applyFont="1" applyBorder="1"/>
    <xf numFmtId="0" fontId="5" fillId="0" borderId="76" xfId="0" applyFont="1" applyBorder="1"/>
    <xf numFmtId="0" fontId="5" fillId="0" borderId="6" xfId="0" applyFont="1" applyBorder="1"/>
    <xf numFmtId="1" fontId="14" fillId="0" borderId="8" xfId="0" applyNumberFormat="1" applyFont="1" applyBorder="1"/>
    <xf numFmtId="0" fontId="8" fillId="0" borderId="24" xfId="0" applyFont="1" applyBorder="1"/>
    <xf numFmtId="1" fontId="7" fillId="2" borderId="5" xfId="0" applyNumberFormat="1" applyFont="1" applyFill="1" applyBorder="1"/>
    <xf numFmtId="10" fontId="5" fillId="6" borderId="4" xfId="1" applyNumberFormat="1" applyFont="1" applyFill="1" applyBorder="1"/>
    <xf numFmtId="10" fontId="5" fillId="6" borderId="4" xfId="0" applyNumberFormat="1" applyFont="1" applyFill="1" applyBorder="1"/>
    <xf numFmtId="0" fontId="13" fillId="10" borderId="3" xfId="1" applyFont="1" applyFill="1" applyBorder="1"/>
    <xf numFmtId="0" fontId="19" fillId="10" borderId="22" xfId="1" applyFont="1" applyFill="1" applyBorder="1"/>
    <xf numFmtId="10" fontId="5" fillId="6" borderId="0" xfId="0" applyNumberFormat="1" applyFont="1" applyFill="1" applyBorder="1"/>
    <xf numFmtId="10" fontId="5" fillId="6" borderId="5" xfId="0" applyNumberFormat="1" applyFont="1" applyFill="1" applyBorder="1"/>
    <xf numFmtId="1" fontId="7" fillId="0" borderId="1" xfId="0" applyNumberFormat="1" applyFont="1" applyFill="1" applyBorder="1"/>
    <xf numFmtId="1" fontId="5" fillId="0" borderId="6" xfId="0" applyNumberFormat="1" applyFont="1" applyFill="1" applyBorder="1"/>
    <xf numFmtId="1" fontId="10" fillId="0" borderId="21" xfId="0" applyNumberFormat="1" applyFont="1" applyBorder="1"/>
    <xf numFmtId="1" fontId="5" fillId="0" borderId="15" xfId="0" applyNumberFormat="1" applyFont="1" applyFill="1" applyBorder="1"/>
    <xf numFmtId="1" fontId="10" fillId="0" borderId="52" xfId="0" applyNumberFormat="1" applyFont="1" applyBorder="1"/>
    <xf numFmtId="1" fontId="12" fillId="0" borderId="22" xfId="0" applyNumberFormat="1" applyFont="1" applyBorder="1"/>
    <xf numFmtId="0" fontId="5" fillId="0" borderId="33" xfId="0" applyFont="1" applyBorder="1" applyAlignment="1"/>
    <xf numFmtId="1" fontId="5" fillId="0" borderId="73" xfId="0" applyNumberFormat="1" applyFont="1" applyBorder="1"/>
    <xf numFmtId="1" fontId="8" fillId="2" borderId="8" xfId="0" applyNumberFormat="1" applyFont="1" applyFill="1" applyBorder="1"/>
    <xf numFmtId="1" fontId="8" fillId="2" borderId="14" xfId="0" applyNumberFormat="1" applyFont="1" applyFill="1" applyBorder="1"/>
    <xf numFmtId="1" fontId="8" fillId="2" borderId="13" xfId="0" applyNumberFormat="1" applyFont="1" applyFill="1" applyBorder="1"/>
    <xf numFmtId="0" fontId="8" fillId="7" borderId="3" xfId="0" applyFont="1" applyFill="1" applyBorder="1"/>
    <xf numFmtId="1" fontId="8" fillId="0" borderId="63" xfId="0" applyNumberFormat="1" applyFont="1" applyBorder="1"/>
    <xf numFmtId="0" fontId="8" fillId="7" borderId="0" xfId="0" applyFont="1" applyFill="1" applyBorder="1"/>
    <xf numFmtId="0" fontId="8" fillId="7" borderId="0" xfId="0" applyFont="1" applyFill="1" applyBorder="1" applyAlignment="1">
      <alignment horizontal="right"/>
    </xf>
    <xf numFmtId="0" fontId="8" fillId="0" borderId="35" xfId="0" applyFont="1" applyBorder="1"/>
    <xf numFmtId="0" fontId="8" fillId="0" borderId="63" xfId="0" applyFont="1" applyBorder="1"/>
    <xf numFmtId="0" fontId="8" fillId="6" borderId="24" xfId="0" applyFont="1" applyFill="1" applyBorder="1"/>
    <xf numFmtId="0" fontId="8" fillId="6" borderId="4" xfId="0" applyFont="1" applyFill="1" applyBorder="1"/>
    <xf numFmtId="0" fontId="8" fillId="6" borderId="4" xfId="0" applyFont="1" applyFill="1" applyBorder="1" applyAlignment="1">
      <alignment horizontal="right"/>
    </xf>
    <xf numFmtId="1" fontId="8" fillId="6" borderId="4" xfId="0" applyNumberFormat="1" applyFont="1" applyFill="1" applyBorder="1"/>
    <xf numFmtId="1" fontId="5" fillId="2" borderId="15" xfId="0" applyNumberFormat="1" applyFont="1" applyFill="1" applyBorder="1"/>
    <xf numFmtId="1" fontId="5" fillId="0" borderId="23" xfId="0" applyNumberFormat="1" applyFont="1" applyBorder="1"/>
    <xf numFmtId="0" fontId="8" fillId="6" borderId="26" xfId="0" applyFont="1" applyFill="1" applyBorder="1"/>
    <xf numFmtId="10" fontId="5" fillId="0" borderId="1" xfId="0" applyNumberFormat="1" applyFont="1" applyFill="1" applyBorder="1"/>
    <xf numFmtId="0" fontId="8" fillId="7" borderId="22" xfId="1" applyFont="1" applyFill="1" applyBorder="1"/>
    <xf numFmtId="0" fontId="8" fillId="7" borderId="22" xfId="1" applyFont="1" applyFill="1" applyBorder="1" applyAlignment="1">
      <alignment horizontal="right"/>
    </xf>
    <xf numFmtId="10" fontId="5" fillId="0" borderId="0" xfId="0" applyNumberFormat="1" applyFont="1" applyFill="1" applyBorder="1"/>
    <xf numFmtId="0" fontId="8" fillId="0" borderId="0" xfId="1" applyFont="1" applyFill="1" applyBorder="1"/>
    <xf numFmtId="0" fontId="8" fillId="0" borderId="0" xfId="1" applyFont="1" applyFill="1" applyBorder="1" applyAlignment="1">
      <alignment horizontal="right"/>
    </xf>
    <xf numFmtId="1" fontId="14" fillId="0" borderId="25" xfId="0" applyNumberFormat="1" applyFont="1" applyBorder="1"/>
    <xf numFmtId="1" fontId="10" fillId="0" borderId="23" xfId="0" applyNumberFormat="1" applyFont="1" applyBorder="1"/>
    <xf numFmtId="1" fontId="5" fillId="0" borderId="21" xfId="0" applyNumberFormat="1" applyFont="1" applyBorder="1"/>
    <xf numFmtId="0" fontId="5" fillId="0" borderId="76" xfId="1" applyFont="1" applyBorder="1" applyAlignment="1">
      <alignment horizontal="right"/>
    </xf>
    <xf numFmtId="1" fontId="14" fillId="0" borderId="50" xfId="0" applyNumberFormat="1" applyFont="1" applyBorder="1"/>
    <xf numFmtId="0" fontId="5" fillId="0" borderId="24" xfId="0" applyFont="1" applyBorder="1" applyAlignment="1">
      <alignment horizontal="right"/>
    </xf>
    <xf numFmtId="0" fontId="5" fillId="0" borderId="17" xfId="1" applyFont="1" applyBorder="1" applyAlignment="1">
      <alignment horizontal="right"/>
    </xf>
    <xf numFmtId="0" fontId="5" fillId="0" borderId="60" xfId="1" applyFont="1" applyBorder="1" applyAlignment="1">
      <alignment horizontal="left"/>
    </xf>
    <xf numFmtId="0" fontId="5" fillId="0" borderId="60" xfId="1" applyFont="1" applyBorder="1" applyAlignment="1">
      <alignment horizontal="right"/>
    </xf>
    <xf numFmtId="0" fontId="7" fillId="0" borderId="22" xfId="1" applyFont="1" applyBorder="1" applyAlignment="1">
      <alignment horizontal="left"/>
    </xf>
    <xf numFmtId="1" fontId="7" fillId="0" borderId="22" xfId="1" applyNumberFormat="1" applyFont="1" applyBorder="1" applyAlignment="1">
      <alignment horizontal="right" wrapText="1"/>
    </xf>
    <xf numFmtId="1" fontId="20" fillId="0" borderId="22" xfId="0" applyNumberFormat="1" applyFont="1" applyBorder="1"/>
    <xf numFmtId="0" fontId="5" fillId="0" borderId="53" xfId="1" applyFont="1" applyBorder="1" applyAlignment="1">
      <alignment horizontal="right"/>
    </xf>
    <xf numFmtId="0" fontId="5" fillId="0" borderId="72" xfId="1" applyFont="1" applyBorder="1" applyAlignment="1">
      <alignment horizontal="right"/>
    </xf>
    <xf numFmtId="1" fontId="14" fillId="0" borderId="23" xfId="0" applyNumberFormat="1" applyFont="1" applyBorder="1"/>
    <xf numFmtId="0" fontId="7" fillId="0" borderId="3" xfId="1" applyFont="1" applyBorder="1" applyAlignment="1">
      <alignment horizontal="left"/>
    </xf>
    <xf numFmtId="1" fontId="7" fillId="0" borderId="3" xfId="1" applyNumberFormat="1" applyFont="1" applyBorder="1" applyAlignment="1">
      <alignment horizontal="right"/>
    </xf>
    <xf numFmtId="1" fontId="16" fillId="0" borderId="22" xfId="0" applyNumberFormat="1" applyFont="1" applyBorder="1"/>
    <xf numFmtId="1" fontId="7" fillId="0" borderId="1" xfId="1" applyNumberFormat="1" applyFont="1" applyBorder="1" applyAlignment="1">
      <alignment horizontal="right"/>
    </xf>
    <xf numFmtId="1" fontId="10" fillId="0" borderId="21" xfId="0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69" xfId="1" applyFont="1" applyBorder="1" applyAlignment="1">
      <alignment horizontal="left"/>
    </xf>
    <xf numFmtId="1" fontId="14" fillId="0" borderId="51" xfId="0" applyNumberFormat="1" applyFont="1" applyBorder="1"/>
    <xf numFmtId="1" fontId="10" fillId="0" borderId="22" xfId="0" applyNumberFormat="1" applyFont="1" applyBorder="1"/>
    <xf numFmtId="1" fontId="7" fillId="0" borderId="37" xfId="1" applyNumberFormat="1" applyFont="1" applyBorder="1" applyAlignment="1">
      <alignment horizontal="right"/>
    </xf>
    <xf numFmtId="0" fontId="5" fillId="0" borderId="54" xfId="1" applyFont="1" applyBorder="1" applyAlignment="1">
      <alignment horizontal="right"/>
    </xf>
    <xf numFmtId="1" fontId="5" fillId="0" borderId="56" xfId="1" applyNumberFormat="1" applyFont="1" applyFill="1" applyBorder="1" applyAlignment="1">
      <alignment horizontal="right"/>
    </xf>
    <xf numFmtId="1" fontId="5" fillId="2" borderId="56" xfId="1" applyNumberFormat="1" applyFont="1" applyFill="1" applyBorder="1" applyAlignment="1">
      <alignment horizontal="right"/>
    </xf>
    <xf numFmtId="1" fontId="5" fillId="0" borderId="26" xfId="1" applyNumberFormat="1" applyFont="1" applyFill="1" applyBorder="1" applyAlignment="1">
      <alignment horizontal="right"/>
    </xf>
    <xf numFmtId="1" fontId="5" fillId="0" borderId="21" xfId="1" applyNumberFormat="1" applyFont="1" applyFill="1" applyBorder="1" applyAlignment="1">
      <alignment horizontal="right"/>
    </xf>
    <xf numFmtId="1" fontId="5" fillId="0" borderId="61" xfId="0" applyNumberFormat="1" applyFont="1" applyFill="1" applyBorder="1"/>
    <xf numFmtId="1" fontId="5" fillId="0" borderId="60" xfId="0" applyNumberFormat="1" applyFont="1" applyFill="1" applyBorder="1"/>
    <xf numFmtId="0" fontId="11" fillId="0" borderId="22" xfId="0" applyFont="1" applyBorder="1"/>
    <xf numFmtId="0" fontId="11" fillId="0" borderId="0" xfId="0" applyFont="1" applyFill="1" applyBorder="1"/>
    <xf numFmtId="1" fontId="18" fillId="0" borderId="0" xfId="0" applyNumberFormat="1" applyFont="1" applyFill="1" applyBorder="1"/>
    <xf numFmtId="0" fontId="8" fillId="6" borderId="1" xfId="1" applyFont="1" applyFill="1" applyBorder="1"/>
    <xf numFmtId="0" fontId="5" fillId="6" borderId="2" xfId="1" applyFont="1" applyFill="1" applyBorder="1"/>
    <xf numFmtId="0" fontId="5" fillId="6" borderId="2" xfId="1" applyFont="1" applyFill="1" applyBorder="1" applyAlignment="1">
      <alignment horizontal="right"/>
    </xf>
    <xf numFmtId="1" fontId="8" fillId="6" borderId="2" xfId="1" applyNumberFormat="1" applyFont="1" applyFill="1" applyBorder="1"/>
    <xf numFmtId="1" fontId="5" fillId="6" borderId="2" xfId="0" applyNumberFormat="1" applyFont="1" applyFill="1" applyBorder="1"/>
    <xf numFmtId="0" fontId="5" fillId="6" borderId="2" xfId="0" applyFont="1" applyFill="1" applyBorder="1"/>
    <xf numFmtId="0" fontId="5" fillId="6" borderId="22" xfId="0" applyFont="1" applyFill="1" applyBorder="1"/>
    <xf numFmtId="1" fontId="5" fillId="2" borderId="6" xfId="0" applyNumberFormat="1" applyFont="1" applyFill="1" applyBorder="1"/>
    <xf numFmtId="1" fontId="10" fillId="0" borderId="8" xfId="0" applyNumberFormat="1" applyFont="1" applyBorder="1"/>
    <xf numFmtId="1" fontId="7" fillId="2" borderId="24" xfId="0" applyNumberFormat="1" applyFont="1" applyFill="1" applyBorder="1"/>
    <xf numFmtId="1" fontId="12" fillId="0" borderId="11" xfId="0" applyNumberFormat="1" applyFont="1" applyBorder="1"/>
    <xf numFmtId="0" fontId="5" fillId="0" borderId="66" xfId="1" applyFont="1" applyBorder="1" applyAlignment="1">
      <alignment horizontal="right"/>
    </xf>
    <xf numFmtId="0" fontId="5" fillId="0" borderId="43" xfId="1" applyFont="1" applyBorder="1" applyAlignment="1">
      <alignment horizontal="right"/>
    </xf>
    <xf numFmtId="0" fontId="5" fillId="0" borderId="69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8" fillId="0" borderId="11" xfId="0" applyFont="1" applyBorder="1"/>
    <xf numFmtId="1" fontId="8" fillId="0" borderId="11" xfId="0" applyNumberFormat="1" applyFont="1" applyFill="1" applyBorder="1"/>
    <xf numFmtId="1" fontId="14" fillId="0" borderId="10" xfId="0" applyNumberFormat="1" applyFont="1" applyBorder="1"/>
    <xf numFmtId="1" fontId="15" fillId="0" borderId="0" xfId="0" applyNumberFormat="1" applyFont="1" applyBorder="1"/>
    <xf numFmtId="0" fontId="7" fillId="6" borderId="4" xfId="0" applyFont="1" applyFill="1" applyBorder="1"/>
    <xf numFmtId="0" fontId="7" fillId="6" borderId="4" xfId="0" applyFont="1" applyFill="1" applyBorder="1" applyAlignment="1">
      <alignment horizontal="right"/>
    </xf>
    <xf numFmtId="1" fontId="7" fillId="6" borderId="4" xfId="0" applyNumberFormat="1" applyFont="1" applyFill="1" applyBorder="1"/>
    <xf numFmtId="0" fontId="13" fillId="10" borderId="1" xfId="1" applyFont="1" applyFill="1" applyBorder="1"/>
    <xf numFmtId="0" fontId="5" fillId="0" borderId="53" xfId="1" applyFont="1" applyBorder="1" applyAlignment="1"/>
    <xf numFmtId="0" fontId="5" fillId="0" borderId="54" xfId="1" applyFont="1" applyBorder="1" applyAlignment="1"/>
    <xf numFmtId="0" fontId="5" fillId="0" borderId="55" xfId="1" applyFont="1" applyBorder="1" applyAlignment="1"/>
    <xf numFmtId="1" fontId="5" fillId="0" borderId="0" xfId="1" applyNumberFormat="1" applyFont="1" applyBorder="1" applyAlignment="1"/>
    <xf numFmtId="1" fontId="5" fillId="0" borderId="56" xfId="1" applyNumberFormat="1" applyFont="1" applyBorder="1" applyAlignment="1">
      <alignment wrapText="1"/>
    </xf>
    <xf numFmtId="1" fontId="5" fillId="0" borderId="0" xfId="1" applyNumberFormat="1" applyFont="1" applyBorder="1" applyAlignment="1">
      <alignment wrapText="1"/>
    </xf>
    <xf numFmtId="1" fontId="5" fillId="2" borderId="18" xfId="1" applyNumberFormat="1" applyFont="1" applyFill="1" applyBorder="1" applyAlignment="1"/>
    <xf numFmtId="0" fontId="5" fillId="0" borderId="0" xfId="0" applyFont="1" applyBorder="1" applyAlignment="1"/>
    <xf numFmtId="0" fontId="5" fillId="0" borderId="56" xfId="0" applyFont="1" applyBorder="1" applyAlignment="1"/>
    <xf numFmtId="0" fontId="5" fillId="0" borderId="28" xfId="0" applyFont="1" applyBorder="1" applyAlignment="1"/>
    <xf numFmtId="1" fontId="14" fillId="0" borderId="52" xfId="0" applyNumberFormat="1" applyFont="1" applyBorder="1"/>
    <xf numFmtId="0" fontId="5" fillId="0" borderId="62" xfId="0" applyFont="1" applyFill="1" applyBorder="1"/>
    <xf numFmtId="0" fontId="5" fillId="0" borderId="23" xfId="0" applyFont="1" applyFill="1" applyBorder="1" applyAlignment="1">
      <alignment horizontal="right"/>
    </xf>
    <xf numFmtId="0" fontId="5" fillId="0" borderId="70" xfId="0" applyFont="1" applyFill="1" applyBorder="1"/>
    <xf numFmtId="0" fontId="5" fillId="0" borderId="52" xfId="0" applyFont="1" applyFill="1" applyBorder="1" applyAlignment="1">
      <alignment horizontal="right"/>
    </xf>
    <xf numFmtId="0" fontId="7" fillId="0" borderId="22" xfId="0" applyFont="1" applyFill="1" applyBorder="1"/>
    <xf numFmtId="0" fontId="5" fillId="0" borderId="23" xfId="0" applyFont="1" applyFill="1" applyBorder="1"/>
    <xf numFmtId="0" fontId="5" fillId="0" borderId="28" xfId="0" applyFont="1" applyFill="1" applyBorder="1"/>
    <xf numFmtId="0" fontId="5" fillId="0" borderId="28" xfId="0" applyFont="1" applyFill="1" applyBorder="1" applyAlignment="1">
      <alignment horizontal="right"/>
    </xf>
    <xf numFmtId="1" fontId="5" fillId="0" borderId="28" xfId="0" applyNumberFormat="1" applyFont="1" applyBorder="1"/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5" fillId="0" borderId="38" xfId="0" applyFont="1" applyFill="1" applyBorder="1"/>
    <xf numFmtId="0" fontId="5" fillId="0" borderId="39" xfId="0" applyFont="1" applyFill="1" applyBorder="1"/>
    <xf numFmtId="0" fontId="5" fillId="0" borderId="69" xfId="0" applyFont="1" applyFill="1" applyBorder="1"/>
    <xf numFmtId="0" fontId="5" fillId="0" borderId="41" xfId="0" applyFont="1" applyFill="1" applyBorder="1"/>
    <xf numFmtId="0" fontId="5" fillId="0" borderId="42" xfId="0" applyFont="1" applyFill="1" applyBorder="1"/>
    <xf numFmtId="0" fontId="5" fillId="0" borderId="32" xfId="0" applyFont="1" applyFill="1" applyBorder="1"/>
    <xf numFmtId="0" fontId="5" fillId="0" borderId="33" xfId="0" applyFont="1" applyFill="1" applyBorder="1"/>
    <xf numFmtId="0" fontId="5" fillId="0" borderId="12" xfId="0" applyFont="1" applyFill="1" applyBorder="1" applyAlignment="1">
      <alignment horizontal="right"/>
    </xf>
    <xf numFmtId="0" fontId="5" fillId="0" borderId="19" xfId="0" applyFont="1" applyFill="1" applyBorder="1"/>
    <xf numFmtId="0" fontId="5" fillId="2" borderId="19" xfId="0" applyFont="1" applyFill="1" applyBorder="1"/>
    <xf numFmtId="0" fontId="8" fillId="0" borderId="28" xfId="0" applyFont="1" applyFill="1" applyBorder="1"/>
    <xf numFmtId="1" fontId="18" fillId="0" borderId="0" xfId="0" applyNumberFormat="1" applyFont="1" applyBorder="1"/>
    <xf numFmtId="0" fontId="12" fillId="0" borderId="1" xfId="0" applyFont="1" applyBorder="1"/>
    <xf numFmtId="0" fontId="10" fillId="0" borderId="22" xfId="0" applyFont="1" applyBorder="1"/>
    <xf numFmtId="0" fontId="5" fillId="0" borderId="3" xfId="0" applyFont="1" applyBorder="1" applyAlignment="1">
      <alignment horizontal="right"/>
    </xf>
    <xf numFmtId="0" fontId="12" fillId="0" borderId="0" xfId="0" applyFont="1" applyBorder="1"/>
    <xf numFmtId="0" fontId="10" fillId="0" borderId="0" xfId="0" applyFont="1" applyBorder="1"/>
    <xf numFmtId="1" fontId="5" fillId="0" borderId="26" xfId="0" applyNumberFormat="1" applyFont="1" applyFill="1" applyBorder="1"/>
    <xf numFmtId="0" fontId="8" fillId="6" borderId="0" xfId="1" applyFont="1" applyFill="1" applyBorder="1"/>
    <xf numFmtId="0" fontId="5" fillId="0" borderId="53" xfId="0" applyFont="1" applyBorder="1" applyAlignment="1">
      <alignment horizontal="right"/>
    </xf>
    <xf numFmtId="0" fontId="5" fillId="0" borderId="54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1" fontId="18" fillId="0" borderId="1" xfId="0" applyNumberFormat="1" applyFont="1" applyFill="1" applyBorder="1"/>
    <xf numFmtId="0" fontId="8" fillId="7" borderId="0" xfId="1" applyFont="1" applyFill="1" applyBorder="1"/>
    <xf numFmtId="0" fontId="8" fillId="7" borderId="0" xfId="1" applyFont="1" applyFill="1" applyBorder="1" applyAlignment="1">
      <alignment horizontal="right"/>
    </xf>
    <xf numFmtId="0" fontId="13" fillId="11" borderId="3" xfId="1" applyFont="1" applyFill="1" applyBorder="1"/>
    <xf numFmtId="1" fontId="5" fillId="2" borderId="24" xfId="0" applyNumberFormat="1" applyFont="1" applyFill="1" applyBorder="1"/>
    <xf numFmtId="0" fontId="5" fillId="7" borderId="31" xfId="1" applyFont="1" applyFill="1" applyBorder="1"/>
    <xf numFmtId="0" fontId="5" fillId="7" borderId="10" xfId="1" applyFont="1" applyFill="1" applyBorder="1" applyAlignment="1">
      <alignment horizontal="right"/>
    </xf>
    <xf numFmtId="0" fontId="5" fillId="0" borderId="9" xfId="1" applyFont="1" applyBorder="1" applyAlignment="1">
      <alignment horizontal="right" wrapText="1"/>
    </xf>
    <xf numFmtId="1" fontId="10" fillId="2" borderId="10" xfId="1" applyNumberFormat="1" applyFont="1" applyFill="1" applyBorder="1" applyAlignment="1">
      <alignment horizontal="right"/>
    </xf>
    <xf numFmtId="0" fontId="5" fillId="0" borderId="50" xfId="1" applyFont="1" applyBorder="1" applyAlignment="1">
      <alignment horizontal="right" wrapText="1"/>
    </xf>
    <xf numFmtId="1" fontId="14" fillId="0" borderId="56" xfId="0" applyNumberFormat="1" applyFont="1" applyBorder="1"/>
    <xf numFmtId="1" fontId="10" fillId="0" borderId="28" xfId="0" applyNumberFormat="1" applyFont="1" applyBorder="1"/>
    <xf numFmtId="1" fontId="10" fillId="0" borderId="18" xfId="0" applyNumberFormat="1" applyFont="1" applyBorder="1"/>
    <xf numFmtId="1" fontId="14" fillId="0" borderId="8" xfId="0" applyNumberFormat="1" applyFont="1" applyBorder="1" applyAlignment="1">
      <alignment horizontal="right"/>
    </xf>
    <xf numFmtId="0" fontId="5" fillId="0" borderId="63" xfId="0" applyFont="1" applyFill="1" applyBorder="1"/>
    <xf numFmtId="1" fontId="1" fillId="12" borderId="0" xfId="0" applyNumberFormat="1" applyFont="1" applyFill="1"/>
    <xf numFmtId="1" fontId="8" fillId="12" borderId="3" xfId="0" applyNumberFormat="1" applyFont="1" applyFill="1" applyBorder="1"/>
    <xf numFmtId="1" fontId="5" fillId="12" borderId="10" xfId="0" applyNumberFormat="1" applyFont="1" applyFill="1" applyBorder="1"/>
    <xf numFmtId="1" fontId="5" fillId="12" borderId="13" xfId="0" applyNumberFormat="1" applyFont="1" applyFill="1" applyBorder="1"/>
    <xf numFmtId="1" fontId="5" fillId="12" borderId="14" xfId="0" applyNumberFormat="1" applyFont="1" applyFill="1" applyBorder="1"/>
    <xf numFmtId="1" fontId="5" fillId="12" borderId="18" xfId="0" applyNumberFormat="1" applyFont="1" applyFill="1" applyBorder="1"/>
    <xf numFmtId="1" fontId="5" fillId="12" borderId="11" xfId="0" applyNumberFormat="1" applyFont="1" applyFill="1" applyBorder="1"/>
    <xf numFmtId="1" fontId="5" fillId="12" borderId="21" xfId="0" applyNumberFormat="1" applyFont="1" applyFill="1" applyBorder="1"/>
    <xf numFmtId="1" fontId="5" fillId="12" borderId="8" xfId="0" applyNumberFormat="1" applyFont="1" applyFill="1" applyBorder="1"/>
    <xf numFmtId="1" fontId="5" fillId="12" borderId="23" xfId="0" applyNumberFormat="1" applyFont="1" applyFill="1" applyBorder="1"/>
    <xf numFmtId="1" fontId="5" fillId="12" borderId="0" xfId="0" applyNumberFormat="1" applyFont="1" applyFill="1"/>
    <xf numFmtId="1" fontId="5" fillId="12" borderId="4" xfId="0" applyNumberFormat="1" applyFont="1" applyFill="1" applyBorder="1"/>
    <xf numFmtId="1" fontId="5" fillId="12" borderId="0" xfId="0" applyNumberFormat="1" applyFont="1" applyFill="1" applyBorder="1"/>
    <xf numFmtId="1" fontId="5" fillId="12" borderId="5" xfId="0" applyNumberFormat="1" applyFont="1" applyFill="1" applyBorder="1"/>
    <xf numFmtId="1" fontId="12" fillId="12" borderId="3" xfId="1" applyNumberFormat="1" applyFont="1" applyFill="1" applyBorder="1" applyAlignment="1">
      <alignment horizontal="center"/>
    </xf>
    <xf numFmtId="1" fontId="7" fillId="12" borderId="3" xfId="0" applyNumberFormat="1" applyFont="1" applyFill="1" applyBorder="1"/>
    <xf numFmtId="1" fontId="5" fillId="12" borderId="8" xfId="1" applyNumberFormat="1" applyFont="1" applyFill="1" applyBorder="1" applyAlignment="1">
      <alignment horizontal="right" wrapText="1"/>
    </xf>
    <xf numFmtId="1" fontId="5" fillId="12" borderId="14" xfId="1" applyNumberFormat="1" applyFont="1" applyFill="1" applyBorder="1" applyAlignment="1">
      <alignment horizontal="right" wrapText="1"/>
    </xf>
    <xf numFmtId="0" fontId="5" fillId="12" borderId="14" xfId="0" applyFont="1" applyFill="1" applyBorder="1"/>
    <xf numFmtId="1" fontId="7" fillId="12" borderId="13" xfId="1" applyNumberFormat="1" applyFont="1" applyFill="1" applyBorder="1" applyAlignment="1">
      <alignment horizontal="right"/>
    </xf>
    <xf numFmtId="1" fontId="8" fillId="12" borderId="3" xfId="1" applyNumberFormat="1" applyFont="1" applyFill="1" applyBorder="1" applyAlignment="1">
      <alignment horizontal="right"/>
    </xf>
    <xf numFmtId="1" fontId="8" fillId="12" borderId="0" xfId="1" applyNumberFormat="1" applyFont="1" applyFill="1" applyBorder="1" applyAlignment="1">
      <alignment horizontal="right"/>
    </xf>
    <xf numFmtId="0" fontId="5" fillId="12" borderId="8" xfId="0" applyFont="1" applyFill="1" applyBorder="1" applyAlignment="1">
      <alignment horizontal="right"/>
    </xf>
    <xf numFmtId="0" fontId="5" fillId="12" borderId="14" xfId="0" applyFont="1" applyFill="1" applyBorder="1" applyAlignment="1">
      <alignment horizontal="right"/>
    </xf>
    <xf numFmtId="0" fontId="5" fillId="12" borderId="13" xfId="0" applyFont="1" applyFill="1" applyBorder="1"/>
    <xf numFmtId="1" fontId="8" fillId="12" borderId="0" xfId="0" applyNumberFormat="1" applyFont="1" applyFill="1" applyBorder="1"/>
    <xf numFmtId="1" fontId="5" fillId="12" borderId="8" xfId="1" applyNumberFormat="1" applyFont="1" applyFill="1" applyBorder="1" applyAlignment="1">
      <alignment horizontal="right"/>
    </xf>
    <xf numFmtId="1" fontId="5" fillId="12" borderId="9" xfId="1" applyNumberFormat="1" applyFont="1" applyFill="1" applyBorder="1" applyAlignment="1">
      <alignment horizontal="right"/>
    </xf>
    <xf numFmtId="1" fontId="5" fillId="12" borderId="16" xfId="1" applyNumberFormat="1" applyFont="1" applyFill="1" applyBorder="1" applyAlignment="1">
      <alignment horizontal="right"/>
    </xf>
    <xf numFmtId="1" fontId="5" fillId="12" borderId="16" xfId="0" applyNumberFormat="1" applyFont="1" applyFill="1" applyBorder="1"/>
    <xf numFmtId="1" fontId="5" fillId="12" borderId="12" xfId="0" applyNumberFormat="1" applyFont="1" applyFill="1" applyBorder="1"/>
    <xf numFmtId="1" fontId="8" fillId="12" borderId="2" xfId="0" applyNumberFormat="1" applyFont="1" applyFill="1" applyBorder="1"/>
    <xf numFmtId="1" fontId="5" fillId="12" borderId="7" xfId="0" applyNumberFormat="1" applyFont="1" applyFill="1" applyBorder="1"/>
    <xf numFmtId="1" fontId="8" fillId="12" borderId="1" xfId="0" applyNumberFormat="1" applyFont="1" applyFill="1" applyBorder="1"/>
    <xf numFmtId="9" fontId="5" fillId="12" borderId="0" xfId="0" applyNumberFormat="1" applyFont="1" applyFill="1"/>
    <xf numFmtId="9" fontId="22" fillId="12" borderId="0" xfId="0" applyNumberFormat="1" applyFont="1" applyFill="1"/>
    <xf numFmtId="1" fontId="5" fillId="12" borderId="19" xfId="0" applyNumberFormat="1" applyFont="1" applyFill="1" applyBorder="1"/>
    <xf numFmtId="0" fontId="10" fillId="12" borderId="0" xfId="0" applyFont="1" applyFill="1"/>
    <xf numFmtId="0" fontId="5" fillId="12" borderId="10" xfId="0" applyFont="1" applyFill="1" applyBorder="1"/>
    <xf numFmtId="0" fontId="5" fillId="12" borderId="18" xfId="0" applyFont="1" applyFill="1" applyBorder="1"/>
    <xf numFmtId="0" fontId="7" fillId="12" borderId="3" xfId="1" applyFont="1" applyFill="1" applyBorder="1" applyAlignment="1">
      <alignment horizontal="right"/>
    </xf>
    <xf numFmtId="0" fontId="7" fillId="12" borderId="0" xfId="1" applyFont="1" applyFill="1" applyBorder="1" applyAlignment="1">
      <alignment horizontal="right"/>
    </xf>
    <xf numFmtId="0" fontId="5" fillId="12" borderId="10" xfId="1" applyFont="1" applyFill="1" applyBorder="1" applyAlignment="1">
      <alignment horizontal="right"/>
    </xf>
    <xf numFmtId="0" fontId="5" fillId="12" borderId="13" xfId="1" applyFont="1" applyFill="1" applyBorder="1" applyAlignment="1">
      <alignment horizontal="right"/>
    </xf>
    <xf numFmtId="0" fontId="5" fillId="12" borderId="8" xfId="1" applyFont="1" applyFill="1" applyBorder="1" applyAlignment="1">
      <alignment horizontal="right"/>
    </xf>
    <xf numFmtId="0" fontId="5" fillId="12" borderId="14" xfId="1" applyFont="1" applyFill="1" applyBorder="1" applyAlignment="1">
      <alignment horizontal="right"/>
    </xf>
    <xf numFmtId="0" fontId="5" fillId="12" borderId="56" xfId="0" applyFont="1" applyFill="1" applyBorder="1"/>
    <xf numFmtId="1" fontId="8" fillId="12" borderId="11" xfId="0" applyNumberFormat="1" applyFont="1" applyFill="1" applyBorder="1"/>
    <xf numFmtId="1" fontId="5" fillId="12" borderId="11" xfId="1" applyNumberFormat="1" applyFont="1" applyFill="1" applyBorder="1" applyAlignment="1">
      <alignment horizontal="right"/>
    </xf>
    <xf numFmtId="1" fontId="7" fillId="12" borderId="3" xfId="1" applyNumberFormat="1" applyFont="1" applyFill="1" applyBorder="1" applyAlignment="1">
      <alignment horizontal="right"/>
    </xf>
    <xf numFmtId="0" fontId="5" fillId="12" borderId="8" xfId="0" applyFont="1" applyFill="1" applyBorder="1"/>
    <xf numFmtId="1" fontId="10" fillId="12" borderId="10" xfId="1" applyNumberFormat="1" applyFont="1" applyFill="1" applyBorder="1" applyAlignment="1">
      <alignment horizontal="right"/>
    </xf>
    <xf numFmtId="0" fontId="7" fillId="12" borderId="3" xfId="0" applyFont="1" applyFill="1" applyBorder="1" applyAlignment="1">
      <alignment horizontal="right"/>
    </xf>
    <xf numFmtId="1" fontId="7" fillId="12" borderId="0" xfId="0" applyNumberFormat="1" applyFont="1" applyFill="1" applyBorder="1"/>
    <xf numFmtId="1" fontId="5" fillId="12" borderId="10" xfId="1" applyNumberFormat="1" applyFont="1" applyFill="1" applyBorder="1" applyAlignment="1">
      <alignment horizontal="right"/>
    </xf>
    <xf numFmtId="1" fontId="5" fillId="12" borderId="14" xfId="1" applyNumberFormat="1" applyFont="1" applyFill="1" applyBorder="1" applyAlignment="1">
      <alignment horizontal="right"/>
    </xf>
    <xf numFmtId="1" fontId="5" fillId="12" borderId="56" xfId="0" applyNumberFormat="1" applyFont="1" applyFill="1" applyBorder="1"/>
    <xf numFmtId="1" fontId="7" fillId="12" borderId="1" xfId="0" applyNumberFormat="1" applyFont="1" applyFill="1" applyBorder="1"/>
    <xf numFmtId="1" fontId="7" fillId="12" borderId="4" xfId="0" applyNumberFormat="1" applyFont="1" applyFill="1" applyBorder="1"/>
    <xf numFmtId="1" fontId="5" fillId="12" borderId="26" xfId="0" applyNumberFormat="1" applyFont="1" applyFill="1" applyBorder="1"/>
    <xf numFmtId="1" fontId="5" fillId="12" borderId="27" xfId="0" applyNumberFormat="1" applyFont="1" applyFill="1" applyBorder="1"/>
    <xf numFmtId="1" fontId="8" fillId="12" borderId="18" xfId="0" applyNumberFormat="1" applyFont="1" applyFill="1" applyBorder="1"/>
    <xf numFmtId="0" fontId="7" fillId="12" borderId="0" xfId="0" applyFont="1" applyFill="1" applyBorder="1" applyAlignment="1">
      <alignment horizontal="right"/>
    </xf>
    <xf numFmtId="1" fontId="5" fillId="12" borderId="64" xfId="0" applyNumberFormat="1" applyFont="1" applyFill="1" applyBorder="1"/>
    <xf numFmtId="1" fontId="5" fillId="12" borderId="20" xfId="0" applyNumberFormat="1" applyFont="1" applyFill="1" applyBorder="1"/>
    <xf numFmtId="0" fontId="5" fillId="12" borderId="5" xfId="0" applyFont="1" applyFill="1" applyBorder="1"/>
    <xf numFmtId="1" fontId="5" fillId="12" borderId="3" xfId="0" applyNumberFormat="1" applyFont="1" applyFill="1" applyBorder="1"/>
    <xf numFmtId="1" fontId="5" fillId="12" borderId="56" xfId="1" applyNumberFormat="1" applyFont="1" applyFill="1" applyBorder="1" applyAlignment="1">
      <alignment horizontal="right"/>
    </xf>
    <xf numFmtId="0" fontId="8" fillId="12" borderId="3" xfId="0" applyFont="1" applyFill="1" applyBorder="1" applyAlignment="1">
      <alignment horizontal="right"/>
    </xf>
    <xf numFmtId="1" fontId="5" fillId="12" borderId="0" xfId="1" applyNumberFormat="1" applyFont="1" applyFill="1" applyBorder="1" applyAlignment="1">
      <alignment horizontal="right"/>
    </xf>
    <xf numFmtId="1" fontId="5" fillId="12" borderId="52" xfId="1" applyNumberFormat="1" applyFont="1" applyFill="1" applyBorder="1" applyAlignment="1">
      <alignment horizontal="right"/>
    </xf>
    <xf numFmtId="1" fontId="8" fillId="12" borderId="3" xfId="1" applyNumberFormat="1" applyFont="1" applyFill="1" applyBorder="1" applyAlignment="1">
      <alignment horizontal="right" wrapText="1"/>
    </xf>
    <xf numFmtId="1" fontId="5" fillId="12" borderId="19" xfId="1" applyNumberFormat="1" applyFont="1" applyFill="1" applyBorder="1" applyAlignment="1">
      <alignment horizontal="right"/>
    </xf>
    <xf numFmtId="1" fontId="8" fillId="12" borderId="18" xfId="1" applyNumberFormat="1" applyFont="1" applyFill="1" applyBorder="1" applyAlignment="1">
      <alignment horizontal="right"/>
    </xf>
    <xf numFmtId="1" fontId="5" fillId="12" borderId="18" xfId="1" applyNumberFormat="1" applyFont="1" applyFill="1" applyBorder="1" applyAlignment="1">
      <alignment horizontal="right"/>
    </xf>
    <xf numFmtId="1" fontId="8" fillId="12" borderId="2" xfId="1" applyNumberFormat="1" applyFont="1" applyFill="1" applyBorder="1" applyAlignment="1">
      <alignment horizontal="right"/>
    </xf>
    <xf numFmtId="1" fontId="7" fillId="12" borderId="2" xfId="0" applyNumberFormat="1" applyFont="1" applyFill="1" applyBorder="1"/>
    <xf numFmtId="1" fontId="5" fillId="12" borderId="2" xfId="0" applyNumberFormat="1" applyFont="1" applyFill="1" applyBorder="1"/>
    <xf numFmtId="1" fontId="7" fillId="12" borderId="5" xfId="0" applyNumberFormat="1" applyFont="1" applyFill="1" applyBorder="1"/>
    <xf numFmtId="1" fontId="8" fillId="12" borderId="8" xfId="0" applyNumberFormat="1" applyFont="1" applyFill="1" applyBorder="1"/>
    <xf numFmtId="1" fontId="8" fillId="12" borderId="14" xfId="0" applyNumberFormat="1" applyFont="1" applyFill="1" applyBorder="1"/>
    <xf numFmtId="1" fontId="8" fillId="12" borderId="13" xfId="0" applyNumberFormat="1" applyFont="1" applyFill="1" applyBorder="1"/>
    <xf numFmtId="1" fontId="5" fillId="12" borderId="15" xfId="0" applyNumberFormat="1" applyFont="1" applyFill="1" applyBorder="1"/>
    <xf numFmtId="1" fontId="5" fillId="12" borderId="6" xfId="0" applyNumberFormat="1" applyFont="1" applyFill="1" applyBorder="1"/>
    <xf numFmtId="1" fontId="7" fillId="12" borderId="24" xfId="0" applyNumberFormat="1" applyFont="1" applyFill="1" applyBorder="1"/>
    <xf numFmtId="1" fontId="5" fillId="12" borderId="18" xfId="1" applyNumberFormat="1" applyFont="1" applyFill="1" applyBorder="1" applyAlignment="1"/>
    <xf numFmtId="0" fontId="5" fillId="12" borderId="19" xfId="0" applyFont="1" applyFill="1" applyBorder="1"/>
    <xf numFmtId="1" fontId="5" fillId="12" borderId="11" xfId="1" applyNumberFormat="1" applyFont="1" applyFill="1" applyBorder="1" applyAlignment="1"/>
    <xf numFmtId="1" fontId="5" fillId="12" borderId="14" xfId="1" applyNumberFormat="1" applyFont="1" applyFill="1" applyBorder="1" applyAlignment="1"/>
    <xf numFmtId="1" fontId="5" fillId="12" borderId="24" xfId="0" applyNumberFormat="1" applyFont="1" applyFill="1" applyBorder="1"/>
    <xf numFmtId="1" fontId="8" fillId="12" borderId="2" xfId="1" applyNumberFormat="1" applyFont="1" applyFill="1" applyBorder="1" applyAlignment="1">
      <alignment horizontal="center"/>
    </xf>
    <xf numFmtId="1" fontId="5" fillId="13" borderId="4" xfId="0" applyNumberFormat="1" applyFont="1" applyFill="1" applyBorder="1"/>
    <xf numFmtId="1" fontId="5" fillId="13" borderId="0" xfId="0" applyNumberFormat="1" applyFont="1" applyFill="1" applyBorder="1"/>
    <xf numFmtId="1" fontId="5" fillId="13" borderId="5" xfId="0" applyNumberFormat="1" applyFont="1" applyFill="1" applyBorder="1"/>
    <xf numFmtId="0" fontId="5" fillId="13" borderId="4" xfId="1" applyFont="1" applyFill="1" applyBorder="1" applyAlignment="1">
      <alignment horizontal="right"/>
    </xf>
    <xf numFmtId="0" fontId="5" fillId="13" borderId="0" xfId="1" applyFont="1" applyFill="1" applyBorder="1" applyAlignment="1">
      <alignment horizontal="right"/>
    </xf>
    <xf numFmtId="0" fontId="5" fillId="13" borderId="5" xfId="1" applyFont="1" applyFill="1" applyBorder="1" applyAlignment="1">
      <alignment horizontal="right"/>
    </xf>
    <xf numFmtId="1" fontId="10" fillId="12" borderId="64" xfId="1" applyNumberFormat="1" applyFont="1" applyFill="1" applyBorder="1" applyAlignment="1">
      <alignment horizontal="right"/>
    </xf>
    <xf numFmtId="0" fontId="7" fillId="12" borderId="2" xfId="0" applyFont="1" applyFill="1" applyBorder="1" applyAlignment="1">
      <alignment horizontal="right"/>
    </xf>
    <xf numFmtId="0" fontId="5" fillId="13" borderId="0" xfId="0" applyFont="1" applyFill="1" applyBorder="1"/>
    <xf numFmtId="1" fontId="8" fillId="13" borderId="4" xfId="0" applyNumberFormat="1" applyFont="1" applyFill="1" applyBorder="1"/>
    <xf numFmtId="1" fontId="5" fillId="13" borderId="2" xfId="0" applyNumberFormat="1" applyFont="1" applyFill="1" applyBorder="1"/>
    <xf numFmtId="1" fontId="7" fillId="13" borderId="4" xfId="0" applyNumberFormat="1" applyFont="1" applyFill="1" applyBorder="1"/>
    <xf numFmtId="1" fontId="5" fillId="0" borderId="3" xfId="0" applyNumberFormat="1" applyFont="1" applyFill="1" applyBorder="1"/>
    <xf numFmtId="1" fontId="24" fillId="0" borderId="16" xfId="0" applyNumberFormat="1" applyFont="1" applyBorder="1"/>
    <xf numFmtId="0" fontId="7" fillId="14" borderId="3" xfId="1" applyFont="1" applyFill="1" applyBorder="1" applyAlignment="1">
      <alignment horizontal="right"/>
    </xf>
    <xf numFmtId="1" fontId="5" fillId="0" borderId="9" xfId="1" applyNumberFormat="1" applyFont="1" applyFill="1" applyBorder="1" applyAlignment="1">
      <alignment horizontal="right" wrapText="1"/>
    </xf>
    <xf numFmtId="1" fontId="5" fillId="0" borderId="9" xfId="0" applyNumberFormat="1" applyFont="1" applyBorder="1" applyAlignment="1">
      <alignment horizontal="right"/>
    </xf>
    <xf numFmtId="1" fontId="7" fillId="0" borderId="22" xfId="0" applyNumberFormat="1" applyFont="1" applyFill="1" applyBorder="1"/>
    <xf numFmtId="0" fontId="5" fillId="12" borderId="16" xfId="1" applyFont="1" applyFill="1" applyBorder="1" applyAlignment="1">
      <alignment horizontal="right"/>
    </xf>
    <xf numFmtId="0" fontId="7" fillId="12" borderId="2" xfId="0" applyFont="1" applyFill="1" applyBorder="1"/>
    <xf numFmtId="0" fontId="5" fillId="12" borderId="7" xfId="1" applyFont="1" applyFill="1" applyBorder="1" applyAlignment="1">
      <alignment horizontal="right"/>
    </xf>
    <xf numFmtId="0" fontId="5" fillId="15" borderId="14" xfId="1" applyFont="1" applyFill="1" applyBorder="1" applyAlignment="1">
      <alignment horizontal="right"/>
    </xf>
    <xf numFmtId="1" fontId="5" fillId="14" borderId="10" xfId="1" applyNumberFormat="1" applyFont="1" applyFill="1" applyBorder="1" applyAlignment="1">
      <alignment horizontal="right"/>
    </xf>
    <xf numFmtId="0" fontId="5" fillId="14" borderId="8" xfId="1" applyFont="1" applyFill="1" applyBorder="1" applyAlignment="1">
      <alignment horizontal="right"/>
    </xf>
    <xf numFmtId="0" fontId="5" fillId="14" borderId="14" xfId="1" applyFont="1" applyFill="1" applyBorder="1" applyAlignment="1">
      <alignment horizontal="right"/>
    </xf>
    <xf numFmtId="0" fontId="5" fillId="14" borderId="7" xfId="1" applyFont="1" applyFill="1" applyBorder="1" applyAlignment="1">
      <alignment horizontal="right"/>
    </xf>
    <xf numFmtId="0" fontId="5" fillId="14" borderId="16" xfId="1" applyFont="1" applyFill="1" applyBorder="1" applyAlignment="1">
      <alignment horizontal="right"/>
    </xf>
    <xf numFmtId="1" fontId="5" fillId="12" borderId="10" xfId="1" applyNumberFormat="1" applyFont="1" applyFill="1" applyBorder="1" applyAlignment="1">
      <alignment horizontal="right" wrapText="1"/>
    </xf>
    <xf numFmtId="1" fontId="7" fillId="14" borderId="2" xfId="0" applyNumberFormat="1" applyFont="1" applyFill="1" applyBorder="1"/>
    <xf numFmtId="0" fontId="5" fillId="0" borderId="1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25" fillId="0" borderId="0" xfId="0" applyFont="1" applyFill="1"/>
    <xf numFmtId="0" fontId="5" fillId="0" borderId="1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1" fontId="5" fillId="15" borderId="14" xfId="0" applyNumberFormat="1" applyFont="1" applyFill="1" applyBorder="1"/>
    <xf numFmtId="1" fontId="5" fillId="15" borderId="13" xfId="0" applyNumberFormat="1" applyFont="1" applyFill="1" applyBorder="1"/>
    <xf numFmtId="1" fontId="5" fillId="12" borderId="28" xfId="0" applyNumberFormat="1" applyFont="1" applyFill="1" applyBorder="1"/>
    <xf numFmtId="0" fontId="7" fillId="0" borderId="5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1" fontId="5" fillId="15" borderId="56" xfId="0" applyNumberFormat="1" applyFont="1" applyFill="1" applyBorder="1"/>
    <xf numFmtId="0" fontId="8" fillId="0" borderId="1" xfId="1" applyFont="1" applyBorder="1" applyAlignment="1">
      <alignment horizontal="center" wrapText="1"/>
    </xf>
    <xf numFmtId="1" fontId="8" fillId="12" borderId="3" xfId="1" applyNumberFormat="1" applyFont="1" applyFill="1" applyBorder="1" applyAlignment="1">
      <alignment horizontal="center"/>
    </xf>
    <xf numFmtId="1" fontId="5" fillId="15" borderId="8" xfId="0" applyNumberFormat="1" applyFont="1" applyFill="1" applyBorder="1"/>
    <xf numFmtId="1" fontId="8" fillId="14" borderId="1" xfId="0" applyNumberFormat="1" applyFont="1" applyFill="1" applyBorder="1"/>
    <xf numFmtId="0" fontId="8" fillId="14" borderId="3" xfId="0" applyFont="1" applyFill="1" applyBorder="1" applyAlignment="1">
      <alignment horizontal="right"/>
    </xf>
    <xf numFmtId="0" fontId="5" fillId="15" borderId="8" xfId="1" applyFont="1" applyFill="1" applyBorder="1" applyAlignment="1">
      <alignment horizontal="right"/>
    </xf>
    <xf numFmtId="0" fontId="27" fillId="0" borderId="0" xfId="0" applyFont="1"/>
    <xf numFmtId="1" fontId="5" fillId="14" borderId="14" xfId="0" applyNumberFormat="1" applyFont="1" applyFill="1" applyBorder="1"/>
    <xf numFmtId="1" fontId="5" fillId="12" borderId="64" xfId="1" applyNumberFormat="1" applyFont="1" applyFill="1" applyBorder="1" applyAlignment="1">
      <alignment horizontal="right"/>
    </xf>
    <xf numFmtId="1" fontId="5" fillId="15" borderId="14" xfId="1" applyNumberFormat="1" applyFont="1" applyFill="1" applyBorder="1" applyAlignment="1">
      <alignment horizontal="right"/>
    </xf>
    <xf numFmtId="0" fontId="7" fillId="14" borderId="22" xfId="0" applyFont="1" applyFill="1" applyBorder="1" applyAlignment="1">
      <alignment horizontal="right"/>
    </xf>
    <xf numFmtId="0" fontId="7" fillId="14" borderId="18" xfId="0" applyFont="1" applyFill="1" applyBorder="1" applyAlignment="1">
      <alignment horizontal="right"/>
    </xf>
    <xf numFmtId="1" fontId="5" fillId="15" borderId="18" xfId="0" applyNumberFormat="1" applyFont="1" applyFill="1" applyBorder="1"/>
    <xf numFmtId="1" fontId="5" fillId="15" borderId="10" xfId="0" applyNumberFormat="1" applyFont="1" applyFill="1" applyBorder="1"/>
    <xf numFmtId="1" fontId="5" fillId="15" borderId="19" xfId="0" applyNumberFormat="1" applyFont="1" applyFill="1" applyBorder="1"/>
    <xf numFmtId="1" fontId="5" fillId="15" borderId="18" xfId="1" applyNumberFormat="1" applyFont="1" applyFill="1" applyBorder="1" applyAlignment="1"/>
    <xf numFmtId="1" fontId="5" fillId="6" borderId="25" xfId="0" applyNumberFormat="1" applyFont="1" applyFill="1" applyBorder="1"/>
    <xf numFmtId="1" fontId="5" fillId="6" borderId="21" xfId="0" applyNumberFormat="1" applyFont="1" applyFill="1" applyBorder="1"/>
    <xf numFmtId="1" fontId="5" fillId="6" borderId="28" xfId="0" applyNumberFormat="1" applyFont="1" applyFill="1" applyBorder="1"/>
    <xf numFmtId="1" fontId="12" fillId="2" borderId="22" xfId="1" applyNumberFormat="1" applyFont="1" applyFill="1" applyBorder="1" applyAlignment="1">
      <alignment horizontal="center"/>
    </xf>
    <xf numFmtId="1" fontId="7" fillId="6" borderId="25" xfId="0" applyNumberFormat="1" applyFont="1" applyFill="1" applyBorder="1"/>
    <xf numFmtId="1" fontId="5" fillId="2" borderId="22" xfId="0" applyNumberFormat="1" applyFont="1" applyFill="1" applyBorder="1"/>
    <xf numFmtId="1" fontId="8" fillId="14" borderId="3" xfId="0" applyNumberFormat="1" applyFont="1" applyFill="1" applyBorder="1"/>
    <xf numFmtId="1" fontId="5" fillId="6" borderId="22" xfId="0" applyNumberFormat="1" applyFont="1" applyFill="1" applyBorder="1"/>
    <xf numFmtId="1" fontId="7" fillId="2" borderId="11" xfId="0" applyNumberFormat="1" applyFont="1" applyFill="1" applyBorder="1"/>
    <xf numFmtId="1" fontId="8" fillId="6" borderId="25" xfId="0" applyNumberFormat="1" applyFont="1" applyFill="1" applyBorder="1"/>
    <xf numFmtId="1" fontId="7" fillId="2" borderId="25" xfId="0" applyNumberFormat="1" applyFont="1" applyFill="1" applyBorder="1"/>
    <xf numFmtId="1" fontId="5" fillId="15" borderId="25" xfId="0" applyNumberFormat="1" applyFont="1" applyFill="1" applyBorder="1"/>
    <xf numFmtId="1" fontId="7" fillId="2" borderId="22" xfId="0" applyNumberFormat="1" applyFont="1" applyFill="1" applyBorder="1"/>
    <xf numFmtId="1" fontId="7" fillId="2" borderId="28" xfId="0" applyNumberFormat="1" applyFont="1" applyFill="1" applyBorder="1"/>
    <xf numFmtId="1" fontId="5" fillId="2" borderId="52" xfId="0" applyNumberFormat="1" applyFont="1" applyFill="1" applyBorder="1"/>
    <xf numFmtId="1" fontId="5" fillId="12" borderId="12" xfId="1" applyNumberFormat="1" applyFont="1" applyFill="1" applyBorder="1" applyAlignment="1">
      <alignment horizontal="right"/>
    </xf>
    <xf numFmtId="1" fontId="8" fillId="12" borderId="1" xfId="1" applyNumberFormat="1" applyFont="1" applyFill="1" applyBorder="1" applyAlignment="1">
      <alignment horizontal="right" wrapText="1"/>
    </xf>
    <xf numFmtId="1" fontId="5" fillId="12" borderId="6" xfId="1" applyNumberFormat="1" applyFont="1" applyFill="1" applyBorder="1" applyAlignment="1">
      <alignment horizontal="right"/>
    </xf>
    <xf numFmtId="1" fontId="5" fillId="12" borderId="15" xfId="1" applyNumberFormat="1" applyFont="1" applyFill="1" applyBorder="1" applyAlignment="1">
      <alignment horizontal="right"/>
    </xf>
    <xf numFmtId="1" fontId="5" fillId="12" borderId="61" xfId="1" applyNumberFormat="1" applyFont="1" applyFill="1" applyBorder="1" applyAlignment="1">
      <alignment horizontal="right"/>
    </xf>
    <xf numFmtId="1" fontId="8" fillId="12" borderId="27" xfId="1" applyNumberFormat="1" applyFont="1" applyFill="1" applyBorder="1" applyAlignment="1">
      <alignment horizontal="right"/>
    </xf>
    <xf numFmtId="1" fontId="5" fillId="12" borderId="24" xfId="1" applyNumberFormat="1" applyFont="1" applyFill="1" applyBorder="1" applyAlignment="1">
      <alignment horizontal="right"/>
    </xf>
    <xf numFmtId="1" fontId="5" fillId="12" borderId="27" xfId="1" applyNumberFormat="1" applyFont="1" applyFill="1" applyBorder="1" applyAlignment="1">
      <alignment horizontal="right"/>
    </xf>
    <xf numFmtId="1" fontId="5" fillId="15" borderId="13" xfId="1" applyNumberFormat="1" applyFont="1" applyFill="1" applyBorder="1" applyAlignment="1">
      <alignment horizontal="right"/>
    </xf>
    <xf numFmtId="1" fontId="5" fillId="2" borderId="13" xfId="1" applyNumberFormat="1" applyFont="1" applyFill="1" applyBorder="1" applyAlignment="1">
      <alignment horizontal="right"/>
    </xf>
    <xf numFmtId="0" fontId="5" fillId="0" borderId="31" xfId="1" applyFont="1" applyBorder="1" applyAlignment="1">
      <alignment horizontal="right"/>
    </xf>
    <xf numFmtId="0" fontId="5" fillId="0" borderId="40" xfId="1" applyFont="1" applyBorder="1" applyAlignment="1">
      <alignment horizontal="right"/>
    </xf>
    <xf numFmtId="0" fontId="5" fillId="0" borderId="10" xfId="1" applyFont="1" applyBorder="1" applyAlignment="1">
      <alignment horizontal="left"/>
    </xf>
    <xf numFmtId="0" fontId="5" fillId="0" borderId="56" xfId="1" applyFont="1" applyBorder="1" applyAlignment="1">
      <alignment horizontal="left"/>
    </xf>
    <xf numFmtId="1" fontId="5" fillId="12" borderId="26" xfId="1" applyNumberFormat="1" applyFont="1" applyFill="1" applyBorder="1" applyAlignment="1">
      <alignment horizontal="right"/>
    </xf>
    <xf numFmtId="1" fontId="5" fillId="12" borderId="61" xfId="0" applyNumberFormat="1" applyFont="1" applyFill="1" applyBorder="1"/>
    <xf numFmtId="0" fontId="8" fillId="12" borderId="1" xfId="0" applyFont="1" applyFill="1" applyBorder="1" applyAlignment="1">
      <alignment horizontal="right"/>
    </xf>
    <xf numFmtId="1" fontId="8" fillId="2" borderId="28" xfId="0" applyNumberFormat="1" applyFont="1" applyFill="1" applyBorder="1"/>
    <xf numFmtId="1" fontId="8" fillId="2" borderId="22" xfId="0" applyNumberFormat="1" applyFont="1" applyFill="1" applyBorder="1"/>
    <xf numFmtId="1" fontId="5" fillId="2" borderId="60" xfId="0" applyNumberFormat="1" applyFont="1" applyFill="1" applyBorder="1"/>
    <xf numFmtId="0" fontId="5" fillId="14" borderId="51" xfId="1" applyFont="1" applyFill="1" applyBorder="1" applyAlignment="1">
      <alignment horizontal="right"/>
    </xf>
    <xf numFmtId="0" fontId="5" fillId="14" borderId="23" xfId="1" applyFont="1" applyFill="1" applyBorder="1" applyAlignment="1">
      <alignment horizontal="right"/>
    </xf>
    <xf numFmtId="0" fontId="5" fillId="15" borderId="23" xfId="1" applyFont="1" applyFill="1" applyBorder="1" applyAlignment="1">
      <alignment horizontal="right"/>
    </xf>
    <xf numFmtId="1" fontId="7" fillId="14" borderId="22" xfId="0" applyNumberFormat="1" applyFont="1" applyFill="1" applyBorder="1"/>
    <xf numFmtId="1" fontId="5" fillId="2" borderId="3" xfId="1" applyNumberFormat="1" applyFont="1" applyFill="1" applyBorder="1" applyAlignment="1">
      <alignment horizontal="right"/>
    </xf>
    <xf numFmtId="0" fontId="1" fillId="0" borderId="11" xfId="0" applyFont="1" applyBorder="1"/>
    <xf numFmtId="0" fontId="1" fillId="0" borderId="56" xfId="0" applyFont="1" applyBorder="1"/>
    <xf numFmtId="0" fontId="1" fillId="0" borderId="56" xfId="0" applyFont="1" applyFill="1" applyBorder="1"/>
    <xf numFmtId="0" fontId="2" fillId="0" borderId="56" xfId="0" applyFont="1" applyBorder="1"/>
    <xf numFmtId="0" fontId="1" fillId="0" borderId="18" xfId="0" applyFont="1" applyFill="1" applyBorder="1"/>
    <xf numFmtId="0" fontId="5" fillId="13" borderId="5" xfId="0" applyFont="1" applyFill="1" applyBorder="1"/>
    <xf numFmtId="0" fontId="5" fillId="13" borderId="14" xfId="1" applyFont="1" applyFill="1" applyBorder="1" applyAlignment="1">
      <alignment horizontal="right"/>
    </xf>
    <xf numFmtId="1" fontId="5" fillId="14" borderId="9" xfId="1" applyNumberFormat="1" applyFont="1" applyFill="1" applyBorder="1" applyAlignment="1">
      <alignment horizontal="right"/>
    </xf>
    <xf numFmtId="1" fontId="5" fillId="14" borderId="16" xfId="1" applyNumberFormat="1" applyFont="1" applyFill="1" applyBorder="1" applyAlignment="1">
      <alignment horizontal="right"/>
    </xf>
    <xf numFmtId="1" fontId="5" fillId="14" borderId="16" xfId="0" applyNumberFormat="1" applyFont="1" applyFill="1" applyBorder="1"/>
    <xf numFmtId="1" fontId="5" fillId="14" borderId="12" xfId="0" applyNumberFormat="1" applyFont="1" applyFill="1" applyBorder="1"/>
    <xf numFmtId="1" fontId="5" fillId="14" borderId="64" xfId="1" applyNumberFormat="1" applyFont="1" applyFill="1" applyBorder="1" applyAlignment="1">
      <alignment horizontal="right"/>
    </xf>
    <xf numFmtId="0" fontId="5" fillId="14" borderId="6" xfId="1" applyFont="1" applyFill="1" applyBorder="1" applyAlignment="1">
      <alignment horizontal="right"/>
    </xf>
    <xf numFmtId="0" fontId="5" fillId="14" borderId="15" xfId="1" applyFont="1" applyFill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5" fillId="0" borderId="51" xfId="0" applyFont="1" applyFill="1" applyBorder="1"/>
    <xf numFmtId="0" fontId="8" fillId="0" borderId="2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5" fillId="0" borderId="53" xfId="1" applyFont="1" applyFill="1" applyBorder="1" applyAlignment="1">
      <alignment horizontal="right"/>
    </xf>
    <xf numFmtId="0" fontId="5" fillId="0" borderId="54" xfId="1" applyFont="1" applyFill="1" applyBorder="1" applyAlignment="1">
      <alignment horizontal="right"/>
    </xf>
    <xf numFmtId="0" fontId="5" fillId="0" borderId="66" xfId="1" applyFont="1" applyFill="1" applyBorder="1" applyAlignment="1">
      <alignment horizontal="left"/>
    </xf>
    <xf numFmtId="0" fontId="5" fillId="0" borderId="56" xfId="1" applyFont="1" applyFill="1" applyBorder="1" applyAlignment="1">
      <alignment horizontal="right"/>
    </xf>
    <xf numFmtId="0" fontId="5" fillId="12" borderId="56" xfId="1" applyFont="1" applyFill="1" applyBorder="1" applyAlignment="1">
      <alignment horizontal="right"/>
    </xf>
    <xf numFmtId="0" fontId="5" fillId="2" borderId="56" xfId="1" applyFont="1" applyFill="1" applyBorder="1" applyAlignment="1">
      <alignment horizontal="right"/>
    </xf>
    <xf numFmtId="0" fontId="5" fillId="0" borderId="56" xfId="0" applyFont="1" applyFill="1" applyBorder="1"/>
    <xf numFmtId="0" fontId="5" fillId="0" borderId="35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right"/>
    </xf>
    <xf numFmtId="0" fontId="5" fillId="12" borderId="3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right"/>
    </xf>
    <xf numFmtId="0" fontId="5" fillId="0" borderId="41" xfId="1" applyFont="1" applyFill="1" applyBorder="1" applyAlignment="1">
      <alignment horizontal="right"/>
    </xf>
    <xf numFmtId="0" fontId="5" fillId="0" borderId="42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left"/>
    </xf>
    <xf numFmtId="0" fontId="5" fillId="0" borderId="56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5" fillId="0" borderId="16" xfId="1" applyFont="1" applyBorder="1" applyAlignment="1">
      <alignment horizontal="left"/>
    </xf>
    <xf numFmtId="0" fontId="8" fillId="7" borderId="3" xfId="0" applyFont="1" applyFill="1" applyBorder="1" applyAlignment="1">
      <alignment horizontal="right"/>
    </xf>
    <xf numFmtId="0" fontId="5" fillId="0" borderId="20" xfId="1" applyFont="1" applyBorder="1" applyAlignment="1">
      <alignment horizontal="right"/>
    </xf>
    <xf numFmtId="1" fontId="7" fillId="14" borderId="3" xfId="0" applyNumberFormat="1" applyFont="1" applyFill="1" applyBorder="1"/>
    <xf numFmtId="0" fontId="1" fillId="12" borderId="0" xfId="0" applyFont="1" applyFill="1"/>
    <xf numFmtId="1" fontId="5" fillId="0" borderId="24" xfId="0" applyNumberFormat="1" applyFont="1" applyFill="1" applyBorder="1"/>
    <xf numFmtId="1" fontId="12" fillId="14" borderId="3" xfId="1" applyNumberFormat="1" applyFont="1" applyFill="1" applyBorder="1" applyAlignment="1">
      <alignment horizontal="center"/>
    </xf>
    <xf numFmtId="1" fontId="5" fillId="14" borderId="10" xfId="0" applyNumberFormat="1" applyFont="1" applyFill="1" applyBorder="1"/>
    <xf numFmtId="1" fontId="5" fillId="14" borderId="13" xfId="0" applyNumberFormat="1" applyFont="1" applyFill="1" applyBorder="1"/>
    <xf numFmtId="1" fontId="5" fillId="14" borderId="18" xfId="0" applyNumberFormat="1" applyFont="1" applyFill="1" applyBorder="1"/>
    <xf numFmtId="1" fontId="5" fillId="14" borderId="11" xfId="0" applyNumberFormat="1" applyFont="1" applyFill="1" applyBorder="1"/>
    <xf numFmtId="1" fontId="5" fillId="14" borderId="56" xfId="0" applyNumberFormat="1" applyFont="1" applyFill="1" applyBorder="1"/>
    <xf numFmtId="1" fontId="5" fillId="14" borderId="8" xfId="0" applyNumberFormat="1" applyFont="1" applyFill="1" applyBorder="1"/>
    <xf numFmtId="1" fontId="8" fillId="0" borderId="2" xfId="1" applyNumberFormat="1" applyFont="1" applyBorder="1" applyAlignment="1">
      <alignment horizontal="center"/>
    </xf>
    <xf numFmtId="1" fontId="5" fillId="0" borderId="4" xfId="0" applyNumberFormat="1" applyFont="1" applyFill="1" applyBorder="1"/>
    <xf numFmtId="0" fontId="5" fillId="12" borderId="0" xfId="1" applyFont="1" applyFill="1" applyBorder="1" applyAlignment="1">
      <alignment horizontal="right"/>
    </xf>
    <xf numFmtId="0" fontId="5" fillId="12" borderId="17" xfId="1" applyFont="1" applyFill="1" applyBorder="1" applyAlignment="1">
      <alignment horizontal="right"/>
    </xf>
    <xf numFmtId="0" fontId="5" fillId="0" borderId="17" xfId="1" applyFont="1" applyFill="1" applyBorder="1" applyAlignment="1">
      <alignment horizontal="right"/>
    </xf>
    <xf numFmtId="0" fontId="5" fillId="12" borderId="19" xfId="1" applyFont="1" applyFill="1" applyBorder="1" applyAlignment="1">
      <alignment horizontal="right"/>
    </xf>
    <xf numFmtId="0" fontId="5" fillId="14" borderId="17" xfId="1" applyFont="1" applyFill="1" applyBorder="1" applyAlignment="1">
      <alignment horizontal="right"/>
    </xf>
    <xf numFmtId="1" fontId="7" fillId="12" borderId="4" xfId="1" applyNumberFormat="1" applyFont="1" applyFill="1" applyBorder="1" applyAlignment="1">
      <alignment horizontal="right"/>
    </xf>
    <xf numFmtId="0" fontId="1" fillId="12" borderId="0" xfId="0" applyFont="1" applyFill="1" applyBorder="1"/>
    <xf numFmtId="0" fontId="8" fillId="12" borderId="0" xfId="0" applyFont="1" applyFill="1" applyBorder="1"/>
    <xf numFmtId="1" fontId="7" fillId="12" borderId="0" xfId="1" applyNumberFormat="1" applyFont="1" applyFill="1" applyBorder="1" applyAlignment="1">
      <alignment horizontal="right"/>
    </xf>
    <xf numFmtId="1" fontId="5" fillId="12" borderId="17" xfId="0" applyNumberFormat="1" applyFont="1" applyFill="1" applyBorder="1"/>
    <xf numFmtId="1" fontId="8" fillId="12" borderId="5" xfId="0" applyNumberFormat="1" applyFont="1" applyFill="1" applyBorder="1"/>
    <xf numFmtId="0" fontId="7" fillId="0" borderId="5" xfId="0" applyFont="1" applyBorder="1"/>
    <xf numFmtId="1" fontId="8" fillId="0" borderId="0" xfId="1" applyNumberFormat="1" applyFont="1" applyBorder="1" applyAlignment="1">
      <alignment horizontal="right" wrapText="1"/>
    </xf>
    <xf numFmtId="0" fontId="5" fillId="12" borderId="0" xfId="0" applyFont="1" applyFill="1" applyBorder="1"/>
    <xf numFmtId="0" fontId="7" fillId="0" borderId="4" xfId="1" applyFont="1" applyBorder="1" applyAlignment="1">
      <alignment horizontal="right"/>
    </xf>
    <xf numFmtId="1" fontId="7" fillId="0" borderId="4" xfId="1" applyNumberFormat="1" applyFont="1" applyBorder="1" applyAlignment="1">
      <alignment horizontal="right"/>
    </xf>
    <xf numFmtId="1" fontId="7" fillId="0" borderId="25" xfId="1" applyNumberFormat="1" applyFont="1" applyBorder="1" applyAlignment="1">
      <alignment horizontal="right"/>
    </xf>
    <xf numFmtId="0" fontId="7" fillId="14" borderId="3" xfId="0" applyFont="1" applyFill="1" applyBorder="1" applyAlignment="1">
      <alignment horizontal="right"/>
    </xf>
    <xf numFmtId="1" fontId="5" fillId="12" borderId="7" xfId="1" applyNumberFormat="1" applyFont="1" applyFill="1" applyBorder="1" applyAlignment="1">
      <alignment horizontal="right"/>
    </xf>
    <xf numFmtId="0" fontId="28" fillId="0" borderId="0" xfId="0" applyFont="1"/>
    <xf numFmtId="0" fontId="29" fillId="0" borderId="0" xfId="0" applyFont="1" applyBorder="1"/>
    <xf numFmtId="0" fontId="30" fillId="7" borderId="0" xfId="0" applyFont="1" applyFill="1" applyBorder="1"/>
    <xf numFmtId="1" fontId="5" fillId="12" borderId="9" xfId="0" applyNumberFormat="1" applyFont="1" applyFill="1" applyBorder="1"/>
    <xf numFmtId="1" fontId="5" fillId="2" borderId="9" xfId="0" applyNumberFormat="1" applyFont="1" applyFill="1" applyBorder="1"/>
    <xf numFmtId="0" fontId="31" fillId="0" borderId="0" xfId="0" applyFont="1" applyBorder="1"/>
    <xf numFmtId="0" fontId="32" fillId="0" borderId="0" xfId="0" applyFont="1" applyBorder="1"/>
    <xf numFmtId="0" fontId="33" fillId="0" borderId="0" xfId="0" applyFont="1" applyBorder="1"/>
    <xf numFmtId="0" fontId="33" fillId="0" borderId="0" xfId="0" applyFont="1" applyBorder="1" applyAlignment="1">
      <alignment horizontal="right"/>
    </xf>
    <xf numFmtId="1" fontId="33" fillId="12" borderId="0" xfId="0" applyNumberFormat="1" applyFont="1" applyFill="1" applyBorder="1"/>
    <xf numFmtId="1" fontId="33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horizontal="right"/>
    </xf>
    <xf numFmtId="1" fontId="32" fillId="12" borderId="0" xfId="0" applyNumberFormat="1" applyFont="1" applyFill="1"/>
    <xf numFmtId="1" fontId="32" fillId="0" borderId="0" xfId="0" applyNumberFormat="1" applyFont="1"/>
    <xf numFmtId="1" fontId="7" fillId="0" borderId="12" xfId="0" applyNumberFormat="1" applyFont="1" applyBorder="1"/>
    <xf numFmtId="1" fontId="8" fillId="0" borderId="2" xfId="1" applyNumberFormat="1" applyFont="1" applyFill="1" applyBorder="1" applyAlignment="1">
      <alignment horizontal="right"/>
    </xf>
    <xf numFmtId="1" fontId="8" fillId="6" borderId="0" xfId="0" applyNumberFormat="1" applyFont="1" applyFill="1" applyBorder="1"/>
    <xf numFmtId="1" fontId="8" fillId="6" borderId="5" xfId="0" applyNumberFormat="1" applyFont="1" applyFill="1" applyBorder="1"/>
    <xf numFmtId="1" fontId="5" fillId="0" borderId="61" xfId="0" applyNumberFormat="1" applyFont="1" applyBorder="1"/>
    <xf numFmtId="1" fontId="5" fillId="0" borderId="50" xfId="0" applyNumberFormat="1" applyFont="1" applyBorder="1"/>
    <xf numFmtId="1" fontId="5" fillId="0" borderId="21" xfId="0" applyNumberFormat="1" applyFont="1" applyBorder="1" applyAlignment="1">
      <alignment horizontal="right"/>
    </xf>
    <xf numFmtId="1" fontId="5" fillId="0" borderId="22" xfId="0" applyNumberFormat="1" applyFont="1" applyBorder="1"/>
    <xf numFmtId="1" fontId="5" fillId="0" borderId="8" xfId="0" applyNumberFormat="1" applyFont="1" applyBorder="1" applyAlignment="1">
      <alignment horizontal="right"/>
    </xf>
    <xf numFmtId="1" fontId="8" fillId="16" borderId="1" xfId="0" applyNumberFormat="1" applyFont="1" applyFill="1" applyBorder="1"/>
    <xf numFmtId="0" fontId="5" fillId="0" borderId="49" xfId="0" applyFont="1" applyFill="1" applyBorder="1"/>
    <xf numFmtId="0" fontId="1" fillId="16" borderId="0" xfId="0" applyFont="1" applyFill="1"/>
    <xf numFmtId="1" fontId="5" fillId="0" borderId="0" xfId="1" applyNumberFormat="1" applyFont="1" applyFill="1" applyBorder="1" applyAlignment="1">
      <alignment horizontal="right" wrapText="1"/>
    </xf>
    <xf numFmtId="0" fontId="5" fillId="0" borderId="56" xfId="0" applyFont="1" applyFill="1" applyBorder="1" applyAlignment="1">
      <alignment horizontal="right"/>
    </xf>
    <xf numFmtId="0" fontId="5" fillId="0" borderId="14" xfId="1" applyFont="1" applyBorder="1" applyAlignment="1">
      <alignment horizontal="left"/>
    </xf>
    <xf numFmtId="0" fontId="5" fillId="0" borderId="19" xfId="1" applyFont="1" applyBorder="1" applyAlignment="1">
      <alignment horizontal="left"/>
    </xf>
    <xf numFmtId="1" fontId="5" fillId="2" borderId="26" xfId="1" applyNumberFormat="1" applyFont="1" applyFill="1" applyBorder="1" applyAlignment="1">
      <alignment horizontal="right"/>
    </xf>
    <xf numFmtId="1" fontId="5" fillId="2" borderId="15" xfId="1" applyNumberFormat="1" applyFont="1" applyFill="1" applyBorder="1" applyAlignment="1">
      <alignment horizontal="right"/>
    </xf>
    <xf numFmtId="1" fontId="5" fillId="0" borderId="19" xfId="1" applyNumberFormat="1" applyFont="1" applyFill="1" applyBorder="1" applyAlignment="1">
      <alignment horizontal="right"/>
    </xf>
    <xf numFmtId="0" fontId="5" fillId="0" borderId="10" xfId="1" applyFont="1" applyBorder="1" applyAlignment="1">
      <alignment horizontal="right" wrapText="1"/>
    </xf>
    <xf numFmtId="1" fontId="5" fillId="2" borderId="9" xfId="1" applyNumberFormat="1" applyFont="1" applyFill="1" applyBorder="1" applyAlignment="1">
      <alignment horizontal="right"/>
    </xf>
    <xf numFmtId="0" fontId="5" fillId="0" borderId="49" xfId="1" applyFont="1" applyBorder="1" applyAlignment="1">
      <alignment horizontal="right"/>
    </xf>
    <xf numFmtId="1" fontId="5" fillId="0" borderId="7" xfId="1" applyNumberFormat="1" applyFont="1" applyFill="1" applyBorder="1" applyAlignment="1">
      <alignment horizontal="right" wrapText="1"/>
    </xf>
    <xf numFmtId="1" fontId="5" fillId="14" borderId="6" xfId="1" applyNumberFormat="1" applyFont="1" applyFill="1" applyBorder="1" applyAlignment="1">
      <alignment horizontal="right"/>
    </xf>
    <xf numFmtId="0" fontId="5" fillId="0" borderId="51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1" fillId="0" borderId="7" xfId="0" applyFont="1" applyBorder="1"/>
    <xf numFmtId="0" fontId="1" fillId="0" borderId="7" xfId="0" applyFont="1" applyFill="1" applyBorder="1"/>
    <xf numFmtId="1" fontId="8" fillId="14" borderId="22" xfId="0" applyNumberFormat="1" applyFont="1" applyFill="1" applyBorder="1"/>
    <xf numFmtId="0" fontId="34" fillId="0" borderId="0" xfId="0" applyFont="1" applyAlignment="1">
      <alignment horizontal="right"/>
    </xf>
    <xf numFmtId="0" fontId="7" fillId="12" borderId="0" xfId="1" applyFont="1" applyFill="1" applyBorder="1"/>
    <xf numFmtId="0" fontId="31" fillId="0" borderId="0" xfId="0" applyFont="1"/>
    <xf numFmtId="0" fontId="36" fillId="0" borderId="0" xfId="0" applyFont="1"/>
    <xf numFmtId="0" fontId="36" fillId="0" borderId="0" xfId="0" applyFont="1" applyAlignment="1">
      <alignment horizontal="right"/>
    </xf>
    <xf numFmtId="0" fontId="19" fillId="6" borderId="4" xfId="1" applyFont="1" applyFill="1" applyBorder="1" applyAlignment="1">
      <alignment horizontal="right"/>
    </xf>
    <xf numFmtId="0" fontId="5" fillId="13" borderId="4" xfId="0" applyFont="1" applyFill="1" applyBorder="1"/>
    <xf numFmtId="0" fontId="8" fillId="6" borderId="25" xfId="0" applyFont="1" applyFill="1" applyBorder="1"/>
    <xf numFmtId="0" fontId="8" fillId="12" borderId="0" xfId="0" applyFont="1" applyFill="1" applyBorder="1" applyAlignment="1">
      <alignment horizontal="right"/>
    </xf>
    <xf numFmtId="1" fontId="5" fillId="14" borderId="24" xfId="0" applyNumberFormat="1" applyFont="1" applyFill="1" applyBorder="1"/>
    <xf numFmtId="0" fontId="5" fillId="0" borderId="23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8" fillId="6" borderId="3" xfId="1" applyFont="1" applyFill="1" applyBorder="1"/>
    <xf numFmtId="0" fontId="8" fillId="12" borderId="0" xfId="1" applyFont="1" applyFill="1" applyBorder="1"/>
    <xf numFmtId="0" fontId="8" fillId="0" borderId="34" xfId="1" applyFont="1" applyBorder="1" applyAlignment="1">
      <alignment horizontal="left"/>
    </xf>
    <xf numFmtId="1" fontId="8" fillId="0" borderId="13" xfId="1" applyNumberFormat="1" applyFont="1" applyBorder="1" applyAlignment="1">
      <alignment horizontal="right"/>
    </xf>
    <xf numFmtId="1" fontId="8" fillId="12" borderId="13" xfId="1" applyNumberFormat="1" applyFont="1" applyFill="1" applyBorder="1" applyAlignment="1">
      <alignment horizontal="right"/>
    </xf>
    <xf numFmtId="1" fontId="8" fillId="0" borderId="12" xfId="1" applyNumberFormat="1" applyFont="1" applyBorder="1" applyAlignment="1">
      <alignment horizontal="right" wrapText="1"/>
    </xf>
    <xf numFmtId="1" fontId="8" fillId="0" borderId="13" xfId="1" applyNumberFormat="1" applyFont="1" applyBorder="1" applyAlignment="1">
      <alignment horizontal="right" wrapText="1"/>
    </xf>
    <xf numFmtId="1" fontId="8" fillId="2" borderId="13" xfId="1" applyNumberFormat="1" applyFont="1" applyFill="1" applyBorder="1" applyAlignment="1">
      <alignment horizontal="right"/>
    </xf>
    <xf numFmtId="1" fontId="8" fillId="0" borderId="12" xfId="0" applyNumberFormat="1" applyFont="1" applyBorder="1"/>
    <xf numFmtId="0" fontId="8" fillId="0" borderId="1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36" xfId="0" applyFont="1" applyBorder="1"/>
    <xf numFmtId="0" fontId="8" fillId="7" borderId="63" xfId="0" applyFont="1" applyFill="1" applyBorder="1"/>
    <xf numFmtId="0" fontId="8" fillId="12" borderId="3" xfId="1" applyFont="1" applyFill="1" applyBorder="1" applyAlignment="1">
      <alignment horizontal="right"/>
    </xf>
    <xf numFmtId="0" fontId="8" fillId="0" borderId="2" xfId="1" applyFont="1" applyBorder="1" applyAlignment="1">
      <alignment horizontal="right"/>
    </xf>
    <xf numFmtId="0" fontId="8" fillId="0" borderId="3" xfId="1" applyFont="1" applyBorder="1" applyAlignment="1">
      <alignment horizontal="right"/>
    </xf>
    <xf numFmtId="0" fontId="8" fillId="2" borderId="3" xfId="1" applyFont="1" applyFill="1" applyBorder="1" applyAlignment="1">
      <alignment horizontal="right"/>
    </xf>
    <xf numFmtId="0" fontId="8" fillId="0" borderId="1" xfId="1" applyFont="1" applyBorder="1" applyAlignment="1">
      <alignment horizontal="right"/>
    </xf>
    <xf numFmtId="0" fontId="8" fillId="0" borderId="22" xfId="1" applyFont="1" applyBorder="1" applyAlignment="1">
      <alignment horizontal="right"/>
    </xf>
    <xf numFmtId="0" fontId="8" fillId="12" borderId="0" xfId="1" applyFont="1" applyFill="1" applyBorder="1" applyAlignment="1">
      <alignment horizontal="right"/>
    </xf>
    <xf numFmtId="0" fontId="33" fillId="7" borderId="0" xfId="0" applyFont="1" applyFill="1" applyBorder="1"/>
    <xf numFmtId="0" fontId="33" fillId="7" borderId="0" xfId="0" applyFont="1" applyFill="1" applyBorder="1" applyAlignment="1">
      <alignment horizontal="right"/>
    </xf>
    <xf numFmtId="0" fontId="8" fillId="14" borderId="3" xfId="1" applyFont="1" applyFill="1" applyBorder="1" applyAlignment="1">
      <alignment horizontal="right"/>
    </xf>
    <xf numFmtId="0" fontId="8" fillId="0" borderId="4" xfId="1" applyFont="1" applyBorder="1" applyAlignment="1">
      <alignment horizontal="left"/>
    </xf>
    <xf numFmtId="0" fontId="8" fillId="0" borderId="11" xfId="1" applyFont="1" applyBorder="1" applyAlignment="1">
      <alignment horizontal="right"/>
    </xf>
    <xf numFmtId="1" fontId="8" fillId="14" borderId="2" xfId="0" applyNumberFormat="1" applyFont="1" applyFill="1" applyBorder="1"/>
    <xf numFmtId="0" fontId="8" fillId="0" borderId="25" xfId="0" applyFont="1" applyBorder="1" applyAlignment="1">
      <alignment horizontal="right"/>
    </xf>
    <xf numFmtId="1" fontId="8" fillId="12" borderId="24" xfId="0" applyNumberFormat="1" applyFont="1" applyFill="1" applyBorder="1"/>
    <xf numFmtId="1" fontId="8" fillId="2" borderId="24" xfId="0" applyNumberFormat="1" applyFont="1" applyFill="1" applyBorder="1"/>
    <xf numFmtId="0" fontId="37" fillId="17" borderId="0" xfId="0" applyFont="1" applyFill="1" applyAlignment="1">
      <alignment vertical="center"/>
    </xf>
    <xf numFmtId="164" fontId="38" fillId="17" borderId="0" xfId="0" applyNumberFormat="1" applyFont="1" applyFill="1" applyAlignment="1">
      <alignment vertical="center"/>
    </xf>
    <xf numFmtId="165" fontId="38" fillId="17" borderId="0" xfId="0" applyNumberFormat="1" applyFont="1" applyFill="1" applyAlignment="1">
      <alignment vertical="center"/>
    </xf>
    <xf numFmtId="0" fontId="38" fillId="17" borderId="0" xfId="0" applyFont="1" applyFill="1" applyAlignment="1">
      <alignment vertical="center"/>
    </xf>
    <xf numFmtId="0" fontId="38" fillId="17" borderId="0" xfId="0" applyFont="1" applyFill="1" applyAlignment="1">
      <alignment horizontal="right"/>
    </xf>
    <xf numFmtId="164" fontId="38" fillId="17" borderId="0" xfId="0" applyNumberFormat="1" applyFont="1" applyFill="1" applyAlignment="1">
      <alignment horizontal="right"/>
    </xf>
    <xf numFmtId="165" fontId="38" fillId="17" borderId="0" xfId="0" applyNumberFormat="1" applyFont="1" applyFill="1" applyAlignment="1">
      <alignment horizontal="right"/>
    </xf>
    <xf numFmtId="0" fontId="38" fillId="17" borderId="11" xfId="0" applyFont="1" applyFill="1" applyBorder="1" applyAlignment="1">
      <alignment horizontal="center"/>
    </xf>
    <xf numFmtId="164" fontId="38" fillId="17" borderId="47" xfId="0" applyNumberFormat="1" applyFont="1" applyFill="1" applyBorder="1" applyAlignment="1">
      <alignment horizontal="center"/>
    </xf>
    <xf numFmtId="164" fontId="38" fillId="17" borderId="76" xfId="0" applyNumberFormat="1" applyFont="1" applyFill="1" applyBorder="1" applyAlignment="1">
      <alignment horizontal="center"/>
    </xf>
    <xf numFmtId="164" fontId="38" fillId="17" borderId="25" xfId="0" applyNumberFormat="1" applyFont="1" applyFill="1" applyBorder="1" applyAlignment="1">
      <alignment horizontal="center"/>
    </xf>
    <xf numFmtId="165" fontId="38" fillId="17" borderId="76" xfId="0" applyNumberFormat="1" applyFont="1" applyFill="1" applyBorder="1" applyAlignment="1">
      <alignment horizontal="center"/>
    </xf>
    <xf numFmtId="0" fontId="38" fillId="17" borderId="26" xfId="0" applyFont="1" applyFill="1" applyBorder="1" applyAlignment="1">
      <alignment horizontal="center"/>
    </xf>
    <xf numFmtId="0" fontId="38" fillId="17" borderId="0" xfId="0" applyFont="1" applyFill="1" applyAlignment="1">
      <alignment horizontal="center"/>
    </xf>
    <xf numFmtId="49" fontId="39" fillId="17" borderId="18" xfId="0" applyNumberFormat="1" applyFont="1" applyFill="1" applyBorder="1" applyAlignment="1">
      <alignment horizontal="center"/>
    </xf>
    <xf numFmtId="164" fontId="38" fillId="17" borderId="44" xfId="0" applyNumberFormat="1" applyFont="1" applyFill="1" applyBorder="1" applyAlignment="1">
      <alignment horizontal="center"/>
    </xf>
    <xf numFmtId="164" fontId="38" fillId="17" borderId="78" xfId="0" applyNumberFormat="1" applyFont="1" applyFill="1" applyBorder="1" applyAlignment="1">
      <alignment horizontal="center"/>
    </xf>
    <xf numFmtId="164" fontId="38" fillId="17" borderId="28" xfId="0" applyNumberFormat="1" applyFont="1" applyFill="1" applyBorder="1" applyAlignment="1">
      <alignment horizontal="center"/>
    </xf>
    <xf numFmtId="165" fontId="38" fillId="17" borderId="78" xfId="0" applyNumberFormat="1" applyFont="1" applyFill="1" applyBorder="1" applyAlignment="1">
      <alignment horizontal="center"/>
    </xf>
    <xf numFmtId="166" fontId="39" fillId="17" borderId="3" xfId="0" applyNumberFormat="1" applyFont="1" applyFill="1" applyBorder="1"/>
    <xf numFmtId="164" fontId="38" fillId="17" borderId="67" xfId="0" applyNumberFormat="1" applyFont="1" applyFill="1" applyBorder="1"/>
    <xf numFmtId="165" fontId="38" fillId="17" borderId="67" xfId="0" applyNumberFormat="1" applyFont="1" applyFill="1" applyBorder="1"/>
    <xf numFmtId="164" fontId="38" fillId="17" borderId="22" xfId="0" applyNumberFormat="1" applyFont="1" applyFill="1" applyBorder="1"/>
    <xf numFmtId="0" fontId="38" fillId="17" borderId="26" xfId="0" applyFont="1" applyFill="1" applyBorder="1"/>
    <xf numFmtId="0" fontId="38" fillId="17" borderId="0" xfId="0" applyFont="1" applyFill="1"/>
    <xf numFmtId="167" fontId="38" fillId="0" borderId="56" xfId="0" applyNumberFormat="1" applyFont="1" applyBorder="1" applyAlignment="1" applyProtection="1">
      <alignment horizontal="left"/>
      <protection locked="0"/>
    </xf>
    <xf numFmtId="168" fontId="40" fillId="0" borderId="71" xfId="0" applyNumberFormat="1" applyFont="1" applyBorder="1" applyAlignment="1" applyProtection="1">
      <alignment horizontal="right"/>
      <protection locked="0"/>
    </xf>
    <xf numFmtId="164" fontId="38" fillId="0" borderId="76" xfId="0" applyNumberFormat="1" applyFont="1" applyFill="1" applyBorder="1" applyProtection="1">
      <protection locked="0"/>
    </xf>
    <xf numFmtId="165" fontId="38" fillId="17" borderId="76" xfId="0" applyNumberFormat="1" applyFont="1" applyFill="1" applyBorder="1"/>
    <xf numFmtId="164" fontId="38" fillId="0" borderId="25" xfId="0" applyNumberFormat="1" applyFont="1" applyFill="1" applyBorder="1" applyProtection="1">
      <protection locked="0"/>
    </xf>
    <xf numFmtId="164" fontId="38" fillId="0" borderId="71" xfId="0" applyNumberFormat="1" applyFont="1" applyFill="1" applyBorder="1" applyProtection="1">
      <protection locked="0"/>
    </xf>
    <xf numFmtId="165" fontId="38" fillId="17" borderId="71" xfId="0" applyNumberFormat="1" applyFont="1" applyFill="1" applyBorder="1"/>
    <xf numFmtId="164" fontId="38" fillId="0" borderId="21" xfId="0" applyNumberFormat="1" applyFont="1" applyFill="1" applyBorder="1" applyProtection="1">
      <protection locked="0"/>
    </xf>
    <xf numFmtId="3" fontId="40" fillId="0" borderId="71" xfId="0" applyNumberFormat="1" applyFont="1" applyBorder="1" applyAlignment="1" applyProtection="1">
      <alignment horizontal="right"/>
      <protection locked="0"/>
    </xf>
    <xf numFmtId="168" fontId="38" fillId="0" borderId="71" xfId="0" applyNumberFormat="1" applyFont="1" applyBorder="1" applyAlignment="1" applyProtection="1">
      <alignment horizontal="right"/>
      <protection locked="0"/>
    </xf>
    <xf numFmtId="166" fontId="38" fillId="0" borderId="56" xfId="0" applyNumberFormat="1" applyFont="1" applyFill="1" applyBorder="1" applyProtection="1">
      <protection locked="0"/>
    </xf>
    <xf numFmtId="166" fontId="38" fillId="0" borderId="18" xfId="0" applyNumberFormat="1" applyFont="1" applyFill="1" applyBorder="1" applyProtection="1">
      <protection locked="0"/>
    </xf>
    <xf numFmtId="164" fontId="38" fillId="0" borderId="78" xfId="0" applyNumberFormat="1" applyFont="1" applyFill="1" applyBorder="1" applyProtection="1">
      <protection locked="0"/>
    </xf>
    <xf numFmtId="165" fontId="38" fillId="17" borderId="78" xfId="0" applyNumberFormat="1" applyFont="1" applyFill="1" applyBorder="1"/>
    <xf numFmtId="164" fontId="38" fillId="0" borderId="28" xfId="0" applyNumberFormat="1" applyFont="1" applyFill="1" applyBorder="1" applyProtection="1">
      <protection locked="0"/>
    </xf>
    <xf numFmtId="166" fontId="38" fillId="17" borderId="0" xfId="0" applyNumberFormat="1" applyFont="1" applyFill="1"/>
    <xf numFmtId="164" fontId="38" fillId="17" borderId="0" xfId="0" applyNumberFormat="1" applyFont="1" applyFill="1"/>
    <xf numFmtId="165" fontId="38" fillId="17" borderId="0" xfId="0" applyNumberFormat="1" applyFont="1" applyFill="1"/>
    <xf numFmtId="167" fontId="38" fillId="0" borderId="56" xfId="0" applyNumberFormat="1" applyFont="1" applyBorder="1" applyProtection="1">
      <protection locked="0"/>
    </xf>
    <xf numFmtId="166" fontId="38" fillId="0" borderId="56" xfId="0" applyNumberFormat="1" applyFont="1" applyFill="1" applyBorder="1" applyAlignment="1" applyProtection="1">
      <alignment horizontal="left"/>
      <protection locked="0"/>
    </xf>
    <xf numFmtId="3" fontId="40" fillId="0" borderId="71" xfId="0" applyNumberFormat="1" applyFont="1" applyFill="1" applyBorder="1" applyAlignment="1" applyProtection="1">
      <alignment horizontal="right"/>
      <protection locked="0"/>
    </xf>
    <xf numFmtId="3" fontId="38" fillId="0" borderId="71" xfId="0" applyNumberFormat="1" applyFont="1" applyFill="1" applyBorder="1" applyAlignment="1" applyProtection="1">
      <alignment horizontal="right"/>
      <protection locked="0"/>
    </xf>
    <xf numFmtId="3" fontId="38" fillId="0" borderId="78" xfId="0" applyNumberFormat="1" applyFont="1" applyFill="1" applyBorder="1" applyProtection="1">
      <protection locked="0"/>
    </xf>
    <xf numFmtId="166" fontId="38" fillId="17" borderId="0" xfId="0" applyNumberFormat="1" applyFont="1" applyFill="1" applyBorder="1"/>
    <xf numFmtId="164" fontId="38" fillId="17" borderId="0" xfId="0" applyNumberFormat="1" applyFont="1" applyFill="1" applyBorder="1"/>
    <xf numFmtId="165" fontId="38" fillId="17" borderId="0" xfId="0" applyNumberFormat="1" applyFont="1" applyFill="1" applyBorder="1"/>
    <xf numFmtId="164" fontId="38" fillId="17" borderId="2" xfId="0" applyNumberFormat="1" applyFont="1" applyFill="1" applyBorder="1"/>
    <xf numFmtId="0" fontId="38" fillId="17" borderId="0" xfId="0" applyFont="1" applyFill="1" applyBorder="1"/>
    <xf numFmtId="164" fontId="38" fillId="17" borderId="67" xfId="0" applyNumberFormat="1" applyFont="1" applyFill="1" applyBorder="1" applyProtection="1"/>
    <xf numFmtId="165" fontId="38" fillId="17" borderId="67" xfId="0" applyNumberFormat="1" applyFont="1" applyFill="1" applyBorder="1" applyProtection="1"/>
    <xf numFmtId="164" fontId="38" fillId="17" borderId="22" xfId="0" applyNumberFormat="1" applyFont="1" applyFill="1" applyBorder="1" applyProtection="1"/>
    <xf numFmtId="166" fontId="39" fillId="17" borderId="18" xfId="0" applyNumberFormat="1" applyFont="1" applyFill="1" applyBorder="1"/>
    <xf numFmtId="164" fontId="38" fillId="17" borderId="78" xfId="0" applyNumberFormat="1" applyFont="1" applyFill="1" applyBorder="1" applyProtection="1"/>
    <xf numFmtId="165" fontId="38" fillId="17" borderId="78" xfId="0" applyNumberFormat="1" applyFont="1" applyFill="1" applyBorder="1" applyProtection="1"/>
    <xf numFmtId="164" fontId="38" fillId="17" borderId="28" xfId="0" applyNumberFormat="1" applyFont="1" applyFill="1" applyBorder="1" applyProtection="1"/>
    <xf numFmtId="166" fontId="39" fillId="17" borderId="79" xfId="0" applyNumberFormat="1" applyFont="1" applyFill="1" applyBorder="1"/>
    <xf numFmtId="164" fontId="38" fillId="0" borderId="80" xfId="0" applyNumberFormat="1" applyFont="1" applyFill="1" applyBorder="1" applyProtection="1">
      <protection locked="0"/>
    </xf>
    <xf numFmtId="165" fontId="38" fillId="17" borderId="80" xfId="0" applyNumberFormat="1" applyFont="1" applyFill="1" applyBorder="1"/>
    <xf numFmtId="164" fontId="38" fillId="0" borderId="81" xfId="0" applyNumberFormat="1" applyFont="1" applyFill="1" applyBorder="1" applyProtection="1">
      <protection locked="0"/>
    </xf>
    <xf numFmtId="166" fontId="39" fillId="17" borderId="82" xfId="0" applyNumberFormat="1" applyFont="1" applyFill="1" applyBorder="1"/>
    <xf numFmtId="164" fontId="38" fillId="0" borderId="83" xfId="0" applyNumberFormat="1" applyFont="1" applyFill="1" applyBorder="1" applyProtection="1">
      <protection locked="0"/>
    </xf>
    <xf numFmtId="165" fontId="38" fillId="17" borderId="83" xfId="0" applyNumberFormat="1" applyFont="1" applyFill="1" applyBorder="1"/>
    <xf numFmtId="164" fontId="38" fillId="0" borderId="84" xfId="0" applyNumberFormat="1" applyFont="1" applyFill="1" applyBorder="1" applyProtection="1">
      <protection locked="0"/>
    </xf>
    <xf numFmtId="0" fontId="5" fillId="14" borderId="56" xfId="1" applyFont="1" applyFill="1" applyBorder="1" applyAlignment="1">
      <alignment horizontal="right"/>
    </xf>
    <xf numFmtId="0" fontId="5" fillId="14" borderId="13" xfId="1" applyFont="1" applyFill="1" applyBorder="1" applyAlignment="1">
      <alignment horizontal="right"/>
    </xf>
    <xf numFmtId="0" fontId="5" fillId="14" borderId="10" xfId="0" applyFont="1" applyFill="1" applyBorder="1"/>
    <xf numFmtId="0" fontId="5" fillId="14" borderId="56" xfId="0" applyFont="1" applyFill="1" applyBorder="1"/>
    <xf numFmtId="1" fontId="5" fillId="14" borderId="56" xfId="1" applyNumberFormat="1" applyFont="1" applyFill="1" applyBorder="1" applyAlignment="1">
      <alignment horizontal="right"/>
    </xf>
    <xf numFmtId="1" fontId="12" fillId="14" borderId="2" xfId="1" applyNumberFormat="1" applyFont="1" applyFill="1" applyBorder="1" applyAlignment="1">
      <alignment horizontal="center"/>
    </xf>
    <xf numFmtId="0" fontId="5" fillId="6" borderId="24" xfId="0" applyFont="1" applyFill="1" applyBorder="1" applyAlignment="1"/>
    <xf numFmtId="0" fontId="5" fillId="6" borderId="4" xfId="0" applyFont="1" applyFill="1" applyBorder="1" applyAlignment="1"/>
    <xf numFmtId="0" fontId="5" fillId="6" borderId="25" xfId="0" applyFont="1" applyFill="1" applyBorder="1" applyAlignment="1"/>
    <xf numFmtId="0" fontId="5" fillId="6" borderId="27" xfId="0" applyFont="1" applyFill="1" applyBorder="1" applyAlignment="1"/>
    <xf numFmtId="0" fontId="5" fillId="6" borderId="5" xfId="0" applyFont="1" applyFill="1" applyBorder="1" applyAlignment="1"/>
    <xf numFmtId="0" fontId="5" fillId="6" borderId="28" xfId="0" applyFont="1" applyFill="1" applyBorder="1" applyAlignment="1"/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8" fillId="14" borderId="11" xfId="0" applyNumberFormat="1" applyFont="1" applyFill="1" applyBorder="1"/>
    <xf numFmtId="0" fontId="5" fillId="0" borderId="46" xfId="1" applyFont="1" applyBorder="1" applyAlignment="1">
      <alignment horizontal="right"/>
    </xf>
    <xf numFmtId="0" fontId="5" fillId="0" borderId="65" xfId="1" applyFont="1" applyBorder="1" applyAlignment="1">
      <alignment horizontal="left"/>
    </xf>
    <xf numFmtId="0" fontId="5" fillId="0" borderId="29" xfId="1" applyFont="1" applyBorder="1" applyAlignment="1">
      <alignment horizontal="center"/>
    </xf>
    <xf numFmtId="0" fontId="5" fillId="0" borderId="64" xfId="0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right"/>
    </xf>
    <xf numFmtId="1" fontId="5" fillId="14" borderId="0" xfId="1" applyNumberFormat="1" applyFont="1" applyFill="1" applyBorder="1" applyAlignment="1">
      <alignment horizontal="right"/>
    </xf>
    <xf numFmtId="1" fontId="5" fillId="12" borderId="52" xfId="0" applyNumberFormat="1" applyFont="1" applyFill="1" applyBorder="1"/>
    <xf numFmtId="1" fontId="8" fillId="0" borderId="1" xfId="1" applyNumberFormat="1" applyFont="1" applyFill="1" applyBorder="1" applyAlignment="1">
      <alignment horizontal="right"/>
    </xf>
    <xf numFmtId="1" fontId="8" fillId="0" borderId="22" xfId="1" applyNumberFormat="1" applyFont="1" applyFill="1" applyBorder="1" applyAlignment="1">
      <alignment horizontal="right"/>
    </xf>
    <xf numFmtId="0" fontId="5" fillId="0" borderId="4" xfId="1" applyFont="1" applyBorder="1" applyAlignment="1">
      <alignment horizontal="right" wrapText="1"/>
    </xf>
    <xf numFmtId="1" fontId="5" fillId="0" borderId="4" xfId="1" applyNumberFormat="1" applyFont="1" applyBorder="1" applyAlignment="1">
      <alignment horizontal="right"/>
    </xf>
    <xf numFmtId="1" fontId="5" fillId="0" borderId="4" xfId="1" applyNumberFormat="1" applyFont="1" applyBorder="1" applyAlignment="1">
      <alignment horizontal="right" wrapText="1"/>
    </xf>
    <xf numFmtId="0" fontId="8" fillId="12" borderId="2" xfId="0" applyFont="1" applyFill="1" applyBorder="1" applyAlignment="1">
      <alignment horizontal="right"/>
    </xf>
    <xf numFmtId="0" fontId="8" fillId="14" borderId="2" xfId="0" applyFont="1" applyFill="1" applyBorder="1" applyAlignment="1">
      <alignment horizontal="right"/>
    </xf>
    <xf numFmtId="0" fontId="5" fillId="0" borderId="72" xfId="0" applyFont="1" applyBorder="1"/>
    <xf numFmtId="0" fontId="5" fillId="12" borderId="16" xfId="0" applyFont="1" applyFill="1" applyBorder="1"/>
    <xf numFmtId="0" fontId="5" fillId="0" borderId="85" xfId="1" applyFont="1" applyBorder="1" applyAlignment="1">
      <alignment horizontal="right"/>
    </xf>
    <xf numFmtId="0" fontId="5" fillId="0" borderId="50" xfId="1" applyFont="1" applyBorder="1" applyAlignment="1">
      <alignment horizontal="right"/>
    </xf>
    <xf numFmtId="1" fontId="5" fillId="0" borderId="23" xfId="0" applyNumberFormat="1" applyFont="1" applyBorder="1" applyAlignment="1">
      <alignment horizontal="right"/>
    </xf>
    <xf numFmtId="0" fontId="33" fillId="0" borderId="0" xfId="0" applyFont="1" applyFill="1" applyBorder="1"/>
  </cellXfs>
  <cellStyles count="3">
    <cellStyle name="Hypertextový odkaz" xfId="2" builtinId="8"/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0</xdr:col>
      <xdr:colOff>1447800</xdr:colOff>
      <xdr:row>1</xdr:row>
      <xdr:rowOff>19050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14300" y="114300"/>
          <a:ext cx="1333500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Fond sociální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4"/>
  <sheetViews>
    <sheetView zoomScale="110" zoomScaleNormal="110" workbookViewId="0">
      <selection activeCell="Q572" sqref="Q572"/>
    </sheetView>
  </sheetViews>
  <sheetFormatPr defaultRowHeight="12.75" x14ac:dyDescent="0.2"/>
  <cols>
    <col min="1" max="1" width="4.28515625" style="1" customWidth="1"/>
    <col min="2" max="2" width="5.42578125" style="1" customWidth="1"/>
    <col min="3" max="3" width="5.5703125" style="1" customWidth="1"/>
    <col min="4" max="4" width="29.5703125" style="1" customWidth="1"/>
    <col min="5" max="5" width="10" style="2" customWidth="1"/>
    <col min="6" max="6" width="10.140625" style="859" customWidth="1"/>
    <col min="7" max="7" width="8.85546875" style="3" customWidth="1"/>
    <col min="8" max="8" width="9.5703125" style="3" customWidth="1"/>
    <col min="9" max="9" width="9.140625" style="3"/>
    <col min="10" max="10" width="10.140625" style="3" customWidth="1"/>
    <col min="11" max="11" width="7.7109375" style="3" customWidth="1"/>
    <col min="12" max="12" width="8.42578125" style="1" customWidth="1"/>
    <col min="13" max="13" width="8.5703125" style="1" customWidth="1"/>
    <col min="14" max="14" width="8.42578125" style="1" customWidth="1"/>
    <col min="15" max="256" width="9.140625" style="1"/>
    <col min="257" max="257" width="4.28515625" style="1" customWidth="1"/>
    <col min="258" max="258" width="5.42578125" style="1" customWidth="1"/>
    <col min="259" max="259" width="5.5703125" style="1" customWidth="1"/>
    <col min="260" max="260" width="29.5703125" style="1" customWidth="1"/>
    <col min="261" max="261" width="10" style="1" customWidth="1"/>
    <col min="262" max="262" width="9.28515625" style="1" customWidth="1"/>
    <col min="263" max="263" width="8.85546875" style="1" customWidth="1"/>
    <col min="264" max="264" width="9.5703125" style="1" customWidth="1"/>
    <col min="265" max="265" width="9.140625" style="1"/>
    <col min="266" max="266" width="10.140625" style="1" customWidth="1"/>
    <col min="267" max="267" width="7.7109375" style="1" customWidth="1"/>
    <col min="268" max="268" width="8.42578125" style="1" customWidth="1"/>
    <col min="269" max="269" width="8.5703125" style="1" customWidth="1"/>
    <col min="270" max="270" width="8.42578125" style="1" customWidth="1"/>
    <col min="271" max="512" width="9.140625" style="1"/>
    <col min="513" max="513" width="4.28515625" style="1" customWidth="1"/>
    <col min="514" max="514" width="5.42578125" style="1" customWidth="1"/>
    <col min="515" max="515" width="5.5703125" style="1" customWidth="1"/>
    <col min="516" max="516" width="29.5703125" style="1" customWidth="1"/>
    <col min="517" max="517" width="10" style="1" customWidth="1"/>
    <col min="518" max="518" width="9.28515625" style="1" customWidth="1"/>
    <col min="519" max="519" width="8.85546875" style="1" customWidth="1"/>
    <col min="520" max="520" width="9.5703125" style="1" customWidth="1"/>
    <col min="521" max="521" width="9.140625" style="1"/>
    <col min="522" max="522" width="10.140625" style="1" customWidth="1"/>
    <col min="523" max="523" width="7.7109375" style="1" customWidth="1"/>
    <col min="524" max="524" width="8.42578125" style="1" customWidth="1"/>
    <col min="525" max="525" width="8.5703125" style="1" customWidth="1"/>
    <col min="526" max="526" width="8.42578125" style="1" customWidth="1"/>
    <col min="527" max="768" width="9.140625" style="1"/>
    <col min="769" max="769" width="4.28515625" style="1" customWidth="1"/>
    <col min="770" max="770" width="5.42578125" style="1" customWidth="1"/>
    <col min="771" max="771" width="5.5703125" style="1" customWidth="1"/>
    <col min="772" max="772" width="29.5703125" style="1" customWidth="1"/>
    <col min="773" max="773" width="10" style="1" customWidth="1"/>
    <col min="774" max="774" width="9.28515625" style="1" customWidth="1"/>
    <col min="775" max="775" width="8.85546875" style="1" customWidth="1"/>
    <col min="776" max="776" width="9.5703125" style="1" customWidth="1"/>
    <col min="777" max="777" width="9.140625" style="1"/>
    <col min="778" max="778" width="10.140625" style="1" customWidth="1"/>
    <col min="779" max="779" width="7.7109375" style="1" customWidth="1"/>
    <col min="780" max="780" width="8.42578125" style="1" customWidth="1"/>
    <col min="781" max="781" width="8.5703125" style="1" customWidth="1"/>
    <col min="782" max="782" width="8.42578125" style="1" customWidth="1"/>
    <col min="783" max="1024" width="9.140625" style="1"/>
    <col min="1025" max="1025" width="4.28515625" style="1" customWidth="1"/>
    <col min="1026" max="1026" width="5.42578125" style="1" customWidth="1"/>
    <col min="1027" max="1027" width="5.5703125" style="1" customWidth="1"/>
    <col min="1028" max="1028" width="29.5703125" style="1" customWidth="1"/>
    <col min="1029" max="1029" width="10" style="1" customWidth="1"/>
    <col min="1030" max="1030" width="9.28515625" style="1" customWidth="1"/>
    <col min="1031" max="1031" width="8.85546875" style="1" customWidth="1"/>
    <col min="1032" max="1032" width="9.5703125" style="1" customWidth="1"/>
    <col min="1033" max="1033" width="9.140625" style="1"/>
    <col min="1034" max="1034" width="10.140625" style="1" customWidth="1"/>
    <col min="1035" max="1035" width="7.7109375" style="1" customWidth="1"/>
    <col min="1036" max="1036" width="8.42578125" style="1" customWidth="1"/>
    <col min="1037" max="1037" width="8.5703125" style="1" customWidth="1"/>
    <col min="1038" max="1038" width="8.42578125" style="1" customWidth="1"/>
    <col min="1039" max="1280" width="9.140625" style="1"/>
    <col min="1281" max="1281" width="4.28515625" style="1" customWidth="1"/>
    <col min="1282" max="1282" width="5.42578125" style="1" customWidth="1"/>
    <col min="1283" max="1283" width="5.5703125" style="1" customWidth="1"/>
    <col min="1284" max="1284" width="29.5703125" style="1" customWidth="1"/>
    <col min="1285" max="1285" width="10" style="1" customWidth="1"/>
    <col min="1286" max="1286" width="9.28515625" style="1" customWidth="1"/>
    <col min="1287" max="1287" width="8.85546875" style="1" customWidth="1"/>
    <col min="1288" max="1288" width="9.5703125" style="1" customWidth="1"/>
    <col min="1289" max="1289" width="9.140625" style="1"/>
    <col min="1290" max="1290" width="10.140625" style="1" customWidth="1"/>
    <col min="1291" max="1291" width="7.7109375" style="1" customWidth="1"/>
    <col min="1292" max="1292" width="8.42578125" style="1" customWidth="1"/>
    <col min="1293" max="1293" width="8.5703125" style="1" customWidth="1"/>
    <col min="1294" max="1294" width="8.42578125" style="1" customWidth="1"/>
    <col min="1295" max="1536" width="9.140625" style="1"/>
    <col min="1537" max="1537" width="4.28515625" style="1" customWidth="1"/>
    <col min="1538" max="1538" width="5.42578125" style="1" customWidth="1"/>
    <col min="1539" max="1539" width="5.5703125" style="1" customWidth="1"/>
    <col min="1540" max="1540" width="29.5703125" style="1" customWidth="1"/>
    <col min="1541" max="1541" width="10" style="1" customWidth="1"/>
    <col min="1542" max="1542" width="9.28515625" style="1" customWidth="1"/>
    <col min="1543" max="1543" width="8.85546875" style="1" customWidth="1"/>
    <col min="1544" max="1544" width="9.5703125" style="1" customWidth="1"/>
    <col min="1545" max="1545" width="9.140625" style="1"/>
    <col min="1546" max="1546" width="10.140625" style="1" customWidth="1"/>
    <col min="1547" max="1547" width="7.7109375" style="1" customWidth="1"/>
    <col min="1548" max="1548" width="8.42578125" style="1" customWidth="1"/>
    <col min="1549" max="1549" width="8.5703125" style="1" customWidth="1"/>
    <col min="1550" max="1550" width="8.42578125" style="1" customWidth="1"/>
    <col min="1551" max="1792" width="9.140625" style="1"/>
    <col min="1793" max="1793" width="4.28515625" style="1" customWidth="1"/>
    <col min="1794" max="1794" width="5.42578125" style="1" customWidth="1"/>
    <col min="1795" max="1795" width="5.5703125" style="1" customWidth="1"/>
    <col min="1796" max="1796" width="29.5703125" style="1" customWidth="1"/>
    <col min="1797" max="1797" width="10" style="1" customWidth="1"/>
    <col min="1798" max="1798" width="9.28515625" style="1" customWidth="1"/>
    <col min="1799" max="1799" width="8.85546875" style="1" customWidth="1"/>
    <col min="1800" max="1800" width="9.5703125" style="1" customWidth="1"/>
    <col min="1801" max="1801" width="9.140625" style="1"/>
    <col min="1802" max="1802" width="10.140625" style="1" customWidth="1"/>
    <col min="1803" max="1803" width="7.7109375" style="1" customWidth="1"/>
    <col min="1804" max="1804" width="8.42578125" style="1" customWidth="1"/>
    <col min="1805" max="1805" width="8.5703125" style="1" customWidth="1"/>
    <col min="1806" max="1806" width="8.42578125" style="1" customWidth="1"/>
    <col min="1807" max="2048" width="9.140625" style="1"/>
    <col min="2049" max="2049" width="4.28515625" style="1" customWidth="1"/>
    <col min="2050" max="2050" width="5.42578125" style="1" customWidth="1"/>
    <col min="2051" max="2051" width="5.5703125" style="1" customWidth="1"/>
    <col min="2052" max="2052" width="29.5703125" style="1" customWidth="1"/>
    <col min="2053" max="2053" width="10" style="1" customWidth="1"/>
    <col min="2054" max="2054" width="9.28515625" style="1" customWidth="1"/>
    <col min="2055" max="2055" width="8.85546875" style="1" customWidth="1"/>
    <col min="2056" max="2056" width="9.5703125" style="1" customWidth="1"/>
    <col min="2057" max="2057" width="9.140625" style="1"/>
    <col min="2058" max="2058" width="10.140625" style="1" customWidth="1"/>
    <col min="2059" max="2059" width="7.7109375" style="1" customWidth="1"/>
    <col min="2060" max="2060" width="8.42578125" style="1" customWidth="1"/>
    <col min="2061" max="2061" width="8.5703125" style="1" customWidth="1"/>
    <col min="2062" max="2062" width="8.42578125" style="1" customWidth="1"/>
    <col min="2063" max="2304" width="9.140625" style="1"/>
    <col min="2305" max="2305" width="4.28515625" style="1" customWidth="1"/>
    <col min="2306" max="2306" width="5.42578125" style="1" customWidth="1"/>
    <col min="2307" max="2307" width="5.5703125" style="1" customWidth="1"/>
    <col min="2308" max="2308" width="29.5703125" style="1" customWidth="1"/>
    <col min="2309" max="2309" width="10" style="1" customWidth="1"/>
    <col min="2310" max="2310" width="9.28515625" style="1" customWidth="1"/>
    <col min="2311" max="2311" width="8.85546875" style="1" customWidth="1"/>
    <col min="2312" max="2312" width="9.5703125" style="1" customWidth="1"/>
    <col min="2313" max="2313" width="9.140625" style="1"/>
    <col min="2314" max="2314" width="10.140625" style="1" customWidth="1"/>
    <col min="2315" max="2315" width="7.7109375" style="1" customWidth="1"/>
    <col min="2316" max="2316" width="8.42578125" style="1" customWidth="1"/>
    <col min="2317" max="2317" width="8.5703125" style="1" customWidth="1"/>
    <col min="2318" max="2318" width="8.42578125" style="1" customWidth="1"/>
    <col min="2319" max="2560" width="9.140625" style="1"/>
    <col min="2561" max="2561" width="4.28515625" style="1" customWidth="1"/>
    <col min="2562" max="2562" width="5.42578125" style="1" customWidth="1"/>
    <col min="2563" max="2563" width="5.5703125" style="1" customWidth="1"/>
    <col min="2564" max="2564" width="29.5703125" style="1" customWidth="1"/>
    <col min="2565" max="2565" width="10" style="1" customWidth="1"/>
    <col min="2566" max="2566" width="9.28515625" style="1" customWidth="1"/>
    <col min="2567" max="2567" width="8.85546875" style="1" customWidth="1"/>
    <col min="2568" max="2568" width="9.5703125" style="1" customWidth="1"/>
    <col min="2569" max="2569" width="9.140625" style="1"/>
    <col min="2570" max="2570" width="10.140625" style="1" customWidth="1"/>
    <col min="2571" max="2571" width="7.7109375" style="1" customWidth="1"/>
    <col min="2572" max="2572" width="8.42578125" style="1" customWidth="1"/>
    <col min="2573" max="2573" width="8.5703125" style="1" customWidth="1"/>
    <col min="2574" max="2574" width="8.42578125" style="1" customWidth="1"/>
    <col min="2575" max="2816" width="9.140625" style="1"/>
    <col min="2817" max="2817" width="4.28515625" style="1" customWidth="1"/>
    <col min="2818" max="2818" width="5.42578125" style="1" customWidth="1"/>
    <col min="2819" max="2819" width="5.5703125" style="1" customWidth="1"/>
    <col min="2820" max="2820" width="29.5703125" style="1" customWidth="1"/>
    <col min="2821" max="2821" width="10" style="1" customWidth="1"/>
    <col min="2822" max="2822" width="9.28515625" style="1" customWidth="1"/>
    <col min="2823" max="2823" width="8.85546875" style="1" customWidth="1"/>
    <col min="2824" max="2824" width="9.5703125" style="1" customWidth="1"/>
    <col min="2825" max="2825" width="9.140625" style="1"/>
    <col min="2826" max="2826" width="10.140625" style="1" customWidth="1"/>
    <col min="2827" max="2827" width="7.7109375" style="1" customWidth="1"/>
    <col min="2828" max="2828" width="8.42578125" style="1" customWidth="1"/>
    <col min="2829" max="2829" width="8.5703125" style="1" customWidth="1"/>
    <col min="2830" max="2830" width="8.42578125" style="1" customWidth="1"/>
    <col min="2831" max="3072" width="9.140625" style="1"/>
    <col min="3073" max="3073" width="4.28515625" style="1" customWidth="1"/>
    <col min="3074" max="3074" width="5.42578125" style="1" customWidth="1"/>
    <col min="3075" max="3075" width="5.5703125" style="1" customWidth="1"/>
    <col min="3076" max="3076" width="29.5703125" style="1" customWidth="1"/>
    <col min="3077" max="3077" width="10" style="1" customWidth="1"/>
    <col min="3078" max="3078" width="9.28515625" style="1" customWidth="1"/>
    <col min="3079" max="3079" width="8.85546875" style="1" customWidth="1"/>
    <col min="3080" max="3080" width="9.5703125" style="1" customWidth="1"/>
    <col min="3081" max="3081" width="9.140625" style="1"/>
    <col min="3082" max="3082" width="10.140625" style="1" customWidth="1"/>
    <col min="3083" max="3083" width="7.7109375" style="1" customWidth="1"/>
    <col min="3084" max="3084" width="8.42578125" style="1" customWidth="1"/>
    <col min="3085" max="3085" width="8.5703125" style="1" customWidth="1"/>
    <col min="3086" max="3086" width="8.42578125" style="1" customWidth="1"/>
    <col min="3087" max="3328" width="9.140625" style="1"/>
    <col min="3329" max="3329" width="4.28515625" style="1" customWidth="1"/>
    <col min="3330" max="3330" width="5.42578125" style="1" customWidth="1"/>
    <col min="3331" max="3331" width="5.5703125" style="1" customWidth="1"/>
    <col min="3332" max="3332" width="29.5703125" style="1" customWidth="1"/>
    <col min="3333" max="3333" width="10" style="1" customWidth="1"/>
    <col min="3334" max="3334" width="9.28515625" style="1" customWidth="1"/>
    <col min="3335" max="3335" width="8.85546875" style="1" customWidth="1"/>
    <col min="3336" max="3336" width="9.5703125" style="1" customWidth="1"/>
    <col min="3337" max="3337" width="9.140625" style="1"/>
    <col min="3338" max="3338" width="10.140625" style="1" customWidth="1"/>
    <col min="3339" max="3339" width="7.7109375" style="1" customWidth="1"/>
    <col min="3340" max="3340" width="8.42578125" style="1" customWidth="1"/>
    <col min="3341" max="3341" width="8.5703125" style="1" customWidth="1"/>
    <col min="3342" max="3342" width="8.42578125" style="1" customWidth="1"/>
    <col min="3343" max="3584" width="9.140625" style="1"/>
    <col min="3585" max="3585" width="4.28515625" style="1" customWidth="1"/>
    <col min="3586" max="3586" width="5.42578125" style="1" customWidth="1"/>
    <col min="3587" max="3587" width="5.5703125" style="1" customWidth="1"/>
    <col min="3588" max="3588" width="29.5703125" style="1" customWidth="1"/>
    <col min="3589" max="3589" width="10" style="1" customWidth="1"/>
    <col min="3590" max="3590" width="9.28515625" style="1" customWidth="1"/>
    <col min="3591" max="3591" width="8.85546875" style="1" customWidth="1"/>
    <col min="3592" max="3592" width="9.5703125" style="1" customWidth="1"/>
    <col min="3593" max="3593" width="9.140625" style="1"/>
    <col min="3594" max="3594" width="10.140625" style="1" customWidth="1"/>
    <col min="3595" max="3595" width="7.7109375" style="1" customWidth="1"/>
    <col min="3596" max="3596" width="8.42578125" style="1" customWidth="1"/>
    <col min="3597" max="3597" width="8.5703125" style="1" customWidth="1"/>
    <col min="3598" max="3598" width="8.42578125" style="1" customWidth="1"/>
    <col min="3599" max="3840" width="9.140625" style="1"/>
    <col min="3841" max="3841" width="4.28515625" style="1" customWidth="1"/>
    <col min="3842" max="3842" width="5.42578125" style="1" customWidth="1"/>
    <col min="3843" max="3843" width="5.5703125" style="1" customWidth="1"/>
    <col min="3844" max="3844" width="29.5703125" style="1" customWidth="1"/>
    <col min="3845" max="3845" width="10" style="1" customWidth="1"/>
    <col min="3846" max="3846" width="9.28515625" style="1" customWidth="1"/>
    <col min="3847" max="3847" width="8.85546875" style="1" customWidth="1"/>
    <col min="3848" max="3848" width="9.5703125" style="1" customWidth="1"/>
    <col min="3849" max="3849" width="9.140625" style="1"/>
    <col min="3850" max="3850" width="10.140625" style="1" customWidth="1"/>
    <col min="3851" max="3851" width="7.7109375" style="1" customWidth="1"/>
    <col min="3852" max="3852" width="8.42578125" style="1" customWidth="1"/>
    <col min="3853" max="3853" width="8.5703125" style="1" customWidth="1"/>
    <col min="3854" max="3854" width="8.42578125" style="1" customWidth="1"/>
    <col min="3855" max="4096" width="9.140625" style="1"/>
    <col min="4097" max="4097" width="4.28515625" style="1" customWidth="1"/>
    <col min="4098" max="4098" width="5.42578125" style="1" customWidth="1"/>
    <col min="4099" max="4099" width="5.5703125" style="1" customWidth="1"/>
    <col min="4100" max="4100" width="29.5703125" style="1" customWidth="1"/>
    <col min="4101" max="4101" width="10" style="1" customWidth="1"/>
    <col min="4102" max="4102" width="9.28515625" style="1" customWidth="1"/>
    <col min="4103" max="4103" width="8.85546875" style="1" customWidth="1"/>
    <col min="4104" max="4104" width="9.5703125" style="1" customWidth="1"/>
    <col min="4105" max="4105" width="9.140625" style="1"/>
    <col min="4106" max="4106" width="10.140625" style="1" customWidth="1"/>
    <col min="4107" max="4107" width="7.7109375" style="1" customWidth="1"/>
    <col min="4108" max="4108" width="8.42578125" style="1" customWidth="1"/>
    <col min="4109" max="4109" width="8.5703125" style="1" customWidth="1"/>
    <col min="4110" max="4110" width="8.42578125" style="1" customWidth="1"/>
    <col min="4111" max="4352" width="9.140625" style="1"/>
    <col min="4353" max="4353" width="4.28515625" style="1" customWidth="1"/>
    <col min="4354" max="4354" width="5.42578125" style="1" customWidth="1"/>
    <col min="4355" max="4355" width="5.5703125" style="1" customWidth="1"/>
    <col min="4356" max="4356" width="29.5703125" style="1" customWidth="1"/>
    <col min="4357" max="4357" width="10" style="1" customWidth="1"/>
    <col min="4358" max="4358" width="9.28515625" style="1" customWidth="1"/>
    <col min="4359" max="4359" width="8.85546875" style="1" customWidth="1"/>
    <col min="4360" max="4360" width="9.5703125" style="1" customWidth="1"/>
    <col min="4361" max="4361" width="9.140625" style="1"/>
    <col min="4362" max="4362" width="10.140625" style="1" customWidth="1"/>
    <col min="4363" max="4363" width="7.7109375" style="1" customWidth="1"/>
    <col min="4364" max="4364" width="8.42578125" style="1" customWidth="1"/>
    <col min="4365" max="4365" width="8.5703125" style="1" customWidth="1"/>
    <col min="4366" max="4366" width="8.42578125" style="1" customWidth="1"/>
    <col min="4367" max="4608" width="9.140625" style="1"/>
    <col min="4609" max="4609" width="4.28515625" style="1" customWidth="1"/>
    <col min="4610" max="4610" width="5.42578125" style="1" customWidth="1"/>
    <col min="4611" max="4611" width="5.5703125" style="1" customWidth="1"/>
    <col min="4612" max="4612" width="29.5703125" style="1" customWidth="1"/>
    <col min="4613" max="4613" width="10" style="1" customWidth="1"/>
    <col min="4614" max="4614" width="9.28515625" style="1" customWidth="1"/>
    <col min="4615" max="4615" width="8.85546875" style="1" customWidth="1"/>
    <col min="4616" max="4616" width="9.5703125" style="1" customWidth="1"/>
    <col min="4617" max="4617" width="9.140625" style="1"/>
    <col min="4618" max="4618" width="10.140625" style="1" customWidth="1"/>
    <col min="4619" max="4619" width="7.7109375" style="1" customWidth="1"/>
    <col min="4620" max="4620" width="8.42578125" style="1" customWidth="1"/>
    <col min="4621" max="4621" width="8.5703125" style="1" customWidth="1"/>
    <col min="4622" max="4622" width="8.42578125" style="1" customWidth="1"/>
    <col min="4623" max="4864" width="9.140625" style="1"/>
    <col min="4865" max="4865" width="4.28515625" style="1" customWidth="1"/>
    <col min="4866" max="4866" width="5.42578125" style="1" customWidth="1"/>
    <col min="4867" max="4867" width="5.5703125" style="1" customWidth="1"/>
    <col min="4868" max="4868" width="29.5703125" style="1" customWidth="1"/>
    <col min="4869" max="4869" width="10" style="1" customWidth="1"/>
    <col min="4870" max="4870" width="9.28515625" style="1" customWidth="1"/>
    <col min="4871" max="4871" width="8.85546875" style="1" customWidth="1"/>
    <col min="4872" max="4872" width="9.5703125" style="1" customWidth="1"/>
    <col min="4873" max="4873" width="9.140625" style="1"/>
    <col min="4874" max="4874" width="10.140625" style="1" customWidth="1"/>
    <col min="4875" max="4875" width="7.7109375" style="1" customWidth="1"/>
    <col min="4876" max="4876" width="8.42578125" style="1" customWidth="1"/>
    <col min="4877" max="4877" width="8.5703125" style="1" customWidth="1"/>
    <col min="4878" max="4878" width="8.42578125" style="1" customWidth="1"/>
    <col min="4879" max="5120" width="9.140625" style="1"/>
    <col min="5121" max="5121" width="4.28515625" style="1" customWidth="1"/>
    <col min="5122" max="5122" width="5.42578125" style="1" customWidth="1"/>
    <col min="5123" max="5123" width="5.5703125" style="1" customWidth="1"/>
    <col min="5124" max="5124" width="29.5703125" style="1" customWidth="1"/>
    <col min="5125" max="5125" width="10" style="1" customWidth="1"/>
    <col min="5126" max="5126" width="9.28515625" style="1" customWidth="1"/>
    <col min="5127" max="5127" width="8.85546875" style="1" customWidth="1"/>
    <col min="5128" max="5128" width="9.5703125" style="1" customWidth="1"/>
    <col min="5129" max="5129" width="9.140625" style="1"/>
    <col min="5130" max="5130" width="10.140625" style="1" customWidth="1"/>
    <col min="5131" max="5131" width="7.7109375" style="1" customWidth="1"/>
    <col min="5132" max="5132" width="8.42578125" style="1" customWidth="1"/>
    <col min="5133" max="5133" width="8.5703125" style="1" customWidth="1"/>
    <col min="5134" max="5134" width="8.42578125" style="1" customWidth="1"/>
    <col min="5135" max="5376" width="9.140625" style="1"/>
    <col min="5377" max="5377" width="4.28515625" style="1" customWidth="1"/>
    <col min="5378" max="5378" width="5.42578125" style="1" customWidth="1"/>
    <col min="5379" max="5379" width="5.5703125" style="1" customWidth="1"/>
    <col min="5380" max="5380" width="29.5703125" style="1" customWidth="1"/>
    <col min="5381" max="5381" width="10" style="1" customWidth="1"/>
    <col min="5382" max="5382" width="9.28515625" style="1" customWidth="1"/>
    <col min="5383" max="5383" width="8.85546875" style="1" customWidth="1"/>
    <col min="5384" max="5384" width="9.5703125" style="1" customWidth="1"/>
    <col min="5385" max="5385" width="9.140625" style="1"/>
    <col min="5386" max="5386" width="10.140625" style="1" customWidth="1"/>
    <col min="5387" max="5387" width="7.7109375" style="1" customWidth="1"/>
    <col min="5388" max="5388" width="8.42578125" style="1" customWidth="1"/>
    <col min="5389" max="5389" width="8.5703125" style="1" customWidth="1"/>
    <col min="5390" max="5390" width="8.42578125" style="1" customWidth="1"/>
    <col min="5391" max="5632" width="9.140625" style="1"/>
    <col min="5633" max="5633" width="4.28515625" style="1" customWidth="1"/>
    <col min="5634" max="5634" width="5.42578125" style="1" customWidth="1"/>
    <col min="5635" max="5635" width="5.5703125" style="1" customWidth="1"/>
    <col min="5636" max="5636" width="29.5703125" style="1" customWidth="1"/>
    <col min="5637" max="5637" width="10" style="1" customWidth="1"/>
    <col min="5638" max="5638" width="9.28515625" style="1" customWidth="1"/>
    <col min="5639" max="5639" width="8.85546875" style="1" customWidth="1"/>
    <col min="5640" max="5640" width="9.5703125" style="1" customWidth="1"/>
    <col min="5641" max="5641" width="9.140625" style="1"/>
    <col min="5642" max="5642" width="10.140625" style="1" customWidth="1"/>
    <col min="5643" max="5643" width="7.7109375" style="1" customWidth="1"/>
    <col min="5644" max="5644" width="8.42578125" style="1" customWidth="1"/>
    <col min="5645" max="5645" width="8.5703125" style="1" customWidth="1"/>
    <col min="5646" max="5646" width="8.42578125" style="1" customWidth="1"/>
    <col min="5647" max="5888" width="9.140625" style="1"/>
    <col min="5889" max="5889" width="4.28515625" style="1" customWidth="1"/>
    <col min="5890" max="5890" width="5.42578125" style="1" customWidth="1"/>
    <col min="5891" max="5891" width="5.5703125" style="1" customWidth="1"/>
    <col min="5892" max="5892" width="29.5703125" style="1" customWidth="1"/>
    <col min="5893" max="5893" width="10" style="1" customWidth="1"/>
    <col min="5894" max="5894" width="9.28515625" style="1" customWidth="1"/>
    <col min="5895" max="5895" width="8.85546875" style="1" customWidth="1"/>
    <col min="5896" max="5896" width="9.5703125" style="1" customWidth="1"/>
    <col min="5897" max="5897" width="9.140625" style="1"/>
    <col min="5898" max="5898" width="10.140625" style="1" customWidth="1"/>
    <col min="5899" max="5899" width="7.7109375" style="1" customWidth="1"/>
    <col min="5900" max="5900" width="8.42578125" style="1" customWidth="1"/>
    <col min="5901" max="5901" width="8.5703125" style="1" customWidth="1"/>
    <col min="5902" max="5902" width="8.42578125" style="1" customWidth="1"/>
    <col min="5903" max="6144" width="9.140625" style="1"/>
    <col min="6145" max="6145" width="4.28515625" style="1" customWidth="1"/>
    <col min="6146" max="6146" width="5.42578125" style="1" customWidth="1"/>
    <col min="6147" max="6147" width="5.5703125" style="1" customWidth="1"/>
    <col min="6148" max="6148" width="29.5703125" style="1" customWidth="1"/>
    <col min="6149" max="6149" width="10" style="1" customWidth="1"/>
    <col min="6150" max="6150" width="9.28515625" style="1" customWidth="1"/>
    <col min="6151" max="6151" width="8.85546875" style="1" customWidth="1"/>
    <col min="6152" max="6152" width="9.5703125" style="1" customWidth="1"/>
    <col min="6153" max="6153" width="9.140625" style="1"/>
    <col min="6154" max="6154" width="10.140625" style="1" customWidth="1"/>
    <col min="6155" max="6155" width="7.7109375" style="1" customWidth="1"/>
    <col min="6156" max="6156" width="8.42578125" style="1" customWidth="1"/>
    <col min="6157" max="6157" width="8.5703125" style="1" customWidth="1"/>
    <col min="6158" max="6158" width="8.42578125" style="1" customWidth="1"/>
    <col min="6159" max="6400" width="9.140625" style="1"/>
    <col min="6401" max="6401" width="4.28515625" style="1" customWidth="1"/>
    <col min="6402" max="6402" width="5.42578125" style="1" customWidth="1"/>
    <col min="6403" max="6403" width="5.5703125" style="1" customWidth="1"/>
    <col min="6404" max="6404" width="29.5703125" style="1" customWidth="1"/>
    <col min="6405" max="6405" width="10" style="1" customWidth="1"/>
    <col min="6406" max="6406" width="9.28515625" style="1" customWidth="1"/>
    <col min="6407" max="6407" width="8.85546875" style="1" customWidth="1"/>
    <col min="6408" max="6408" width="9.5703125" style="1" customWidth="1"/>
    <col min="6409" max="6409" width="9.140625" style="1"/>
    <col min="6410" max="6410" width="10.140625" style="1" customWidth="1"/>
    <col min="6411" max="6411" width="7.7109375" style="1" customWidth="1"/>
    <col min="6412" max="6412" width="8.42578125" style="1" customWidth="1"/>
    <col min="6413" max="6413" width="8.5703125" style="1" customWidth="1"/>
    <col min="6414" max="6414" width="8.42578125" style="1" customWidth="1"/>
    <col min="6415" max="6656" width="9.140625" style="1"/>
    <col min="6657" max="6657" width="4.28515625" style="1" customWidth="1"/>
    <col min="6658" max="6658" width="5.42578125" style="1" customWidth="1"/>
    <col min="6659" max="6659" width="5.5703125" style="1" customWidth="1"/>
    <col min="6660" max="6660" width="29.5703125" style="1" customWidth="1"/>
    <col min="6661" max="6661" width="10" style="1" customWidth="1"/>
    <col min="6662" max="6662" width="9.28515625" style="1" customWidth="1"/>
    <col min="6663" max="6663" width="8.85546875" style="1" customWidth="1"/>
    <col min="6664" max="6664" width="9.5703125" style="1" customWidth="1"/>
    <col min="6665" max="6665" width="9.140625" style="1"/>
    <col min="6666" max="6666" width="10.140625" style="1" customWidth="1"/>
    <col min="6667" max="6667" width="7.7109375" style="1" customWidth="1"/>
    <col min="6668" max="6668" width="8.42578125" style="1" customWidth="1"/>
    <col min="6669" max="6669" width="8.5703125" style="1" customWidth="1"/>
    <col min="6670" max="6670" width="8.42578125" style="1" customWidth="1"/>
    <col min="6671" max="6912" width="9.140625" style="1"/>
    <col min="6913" max="6913" width="4.28515625" style="1" customWidth="1"/>
    <col min="6914" max="6914" width="5.42578125" style="1" customWidth="1"/>
    <col min="6915" max="6915" width="5.5703125" style="1" customWidth="1"/>
    <col min="6916" max="6916" width="29.5703125" style="1" customWidth="1"/>
    <col min="6917" max="6917" width="10" style="1" customWidth="1"/>
    <col min="6918" max="6918" width="9.28515625" style="1" customWidth="1"/>
    <col min="6919" max="6919" width="8.85546875" style="1" customWidth="1"/>
    <col min="6920" max="6920" width="9.5703125" style="1" customWidth="1"/>
    <col min="6921" max="6921" width="9.140625" style="1"/>
    <col min="6922" max="6922" width="10.140625" style="1" customWidth="1"/>
    <col min="6923" max="6923" width="7.7109375" style="1" customWidth="1"/>
    <col min="6924" max="6924" width="8.42578125" style="1" customWidth="1"/>
    <col min="6925" max="6925" width="8.5703125" style="1" customWidth="1"/>
    <col min="6926" max="6926" width="8.42578125" style="1" customWidth="1"/>
    <col min="6927" max="7168" width="9.140625" style="1"/>
    <col min="7169" max="7169" width="4.28515625" style="1" customWidth="1"/>
    <col min="7170" max="7170" width="5.42578125" style="1" customWidth="1"/>
    <col min="7171" max="7171" width="5.5703125" style="1" customWidth="1"/>
    <col min="7172" max="7172" width="29.5703125" style="1" customWidth="1"/>
    <col min="7173" max="7173" width="10" style="1" customWidth="1"/>
    <col min="7174" max="7174" width="9.28515625" style="1" customWidth="1"/>
    <col min="7175" max="7175" width="8.85546875" style="1" customWidth="1"/>
    <col min="7176" max="7176" width="9.5703125" style="1" customWidth="1"/>
    <col min="7177" max="7177" width="9.140625" style="1"/>
    <col min="7178" max="7178" width="10.140625" style="1" customWidth="1"/>
    <col min="7179" max="7179" width="7.7109375" style="1" customWidth="1"/>
    <col min="7180" max="7180" width="8.42578125" style="1" customWidth="1"/>
    <col min="7181" max="7181" width="8.5703125" style="1" customWidth="1"/>
    <col min="7182" max="7182" width="8.42578125" style="1" customWidth="1"/>
    <col min="7183" max="7424" width="9.140625" style="1"/>
    <col min="7425" max="7425" width="4.28515625" style="1" customWidth="1"/>
    <col min="7426" max="7426" width="5.42578125" style="1" customWidth="1"/>
    <col min="7427" max="7427" width="5.5703125" style="1" customWidth="1"/>
    <col min="7428" max="7428" width="29.5703125" style="1" customWidth="1"/>
    <col min="7429" max="7429" width="10" style="1" customWidth="1"/>
    <col min="7430" max="7430" width="9.28515625" style="1" customWidth="1"/>
    <col min="7431" max="7431" width="8.85546875" style="1" customWidth="1"/>
    <col min="7432" max="7432" width="9.5703125" style="1" customWidth="1"/>
    <col min="7433" max="7433" width="9.140625" style="1"/>
    <col min="7434" max="7434" width="10.140625" style="1" customWidth="1"/>
    <col min="7435" max="7435" width="7.7109375" style="1" customWidth="1"/>
    <col min="7436" max="7436" width="8.42578125" style="1" customWidth="1"/>
    <col min="7437" max="7437" width="8.5703125" style="1" customWidth="1"/>
    <col min="7438" max="7438" width="8.42578125" style="1" customWidth="1"/>
    <col min="7439" max="7680" width="9.140625" style="1"/>
    <col min="7681" max="7681" width="4.28515625" style="1" customWidth="1"/>
    <col min="7682" max="7682" width="5.42578125" style="1" customWidth="1"/>
    <col min="7683" max="7683" width="5.5703125" style="1" customWidth="1"/>
    <col min="7684" max="7684" width="29.5703125" style="1" customWidth="1"/>
    <col min="7685" max="7685" width="10" style="1" customWidth="1"/>
    <col min="7686" max="7686" width="9.28515625" style="1" customWidth="1"/>
    <col min="7687" max="7687" width="8.85546875" style="1" customWidth="1"/>
    <col min="7688" max="7688" width="9.5703125" style="1" customWidth="1"/>
    <col min="7689" max="7689" width="9.140625" style="1"/>
    <col min="7690" max="7690" width="10.140625" style="1" customWidth="1"/>
    <col min="7691" max="7691" width="7.7109375" style="1" customWidth="1"/>
    <col min="7692" max="7692" width="8.42578125" style="1" customWidth="1"/>
    <col min="7693" max="7693" width="8.5703125" style="1" customWidth="1"/>
    <col min="7694" max="7694" width="8.42578125" style="1" customWidth="1"/>
    <col min="7695" max="7936" width="9.140625" style="1"/>
    <col min="7937" max="7937" width="4.28515625" style="1" customWidth="1"/>
    <col min="7938" max="7938" width="5.42578125" style="1" customWidth="1"/>
    <col min="7939" max="7939" width="5.5703125" style="1" customWidth="1"/>
    <col min="7940" max="7940" width="29.5703125" style="1" customWidth="1"/>
    <col min="7941" max="7941" width="10" style="1" customWidth="1"/>
    <col min="7942" max="7942" width="9.28515625" style="1" customWidth="1"/>
    <col min="7943" max="7943" width="8.85546875" style="1" customWidth="1"/>
    <col min="7944" max="7944" width="9.5703125" style="1" customWidth="1"/>
    <col min="7945" max="7945" width="9.140625" style="1"/>
    <col min="7946" max="7946" width="10.140625" style="1" customWidth="1"/>
    <col min="7947" max="7947" width="7.7109375" style="1" customWidth="1"/>
    <col min="7948" max="7948" width="8.42578125" style="1" customWidth="1"/>
    <col min="7949" max="7949" width="8.5703125" style="1" customWidth="1"/>
    <col min="7950" max="7950" width="8.42578125" style="1" customWidth="1"/>
    <col min="7951" max="8192" width="9.140625" style="1"/>
    <col min="8193" max="8193" width="4.28515625" style="1" customWidth="1"/>
    <col min="8194" max="8194" width="5.42578125" style="1" customWidth="1"/>
    <col min="8195" max="8195" width="5.5703125" style="1" customWidth="1"/>
    <col min="8196" max="8196" width="29.5703125" style="1" customWidth="1"/>
    <col min="8197" max="8197" width="10" style="1" customWidth="1"/>
    <col min="8198" max="8198" width="9.28515625" style="1" customWidth="1"/>
    <col min="8199" max="8199" width="8.85546875" style="1" customWidth="1"/>
    <col min="8200" max="8200" width="9.5703125" style="1" customWidth="1"/>
    <col min="8201" max="8201" width="9.140625" style="1"/>
    <col min="8202" max="8202" width="10.140625" style="1" customWidth="1"/>
    <col min="8203" max="8203" width="7.7109375" style="1" customWidth="1"/>
    <col min="8204" max="8204" width="8.42578125" style="1" customWidth="1"/>
    <col min="8205" max="8205" width="8.5703125" style="1" customWidth="1"/>
    <col min="8206" max="8206" width="8.42578125" style="1" customWidth="1"/>
    <col min="8207" max="8448" width="9.140625" style="1"/>
    <col min="8449" max="8449" width="4.28515625" style="1" customWidth="1"/>
    <col min="8450" max="8450" width="5.42578125" style="1" customWidth="1"/>
    <col min="8451" max="8451" width="5.5703125" style="1" customWidth="1"/>
    <col min="8452" max="8452" width="29.5703125" style="1" customWidth="1"/>
    <col min="8453" max="8453" width="10" style="1" customWidth="1"/>
    <col min="8454" max="8454" width="9.28515625" style="1" customWidth="1"/>
    <col min="8455" max="8455" width="8.85546875" style="1" customWidth="1"/>
    <col min="8456" max="8456" width="9.5703125" style="1" customWidth="1"/>
    <col min="8457" max="8457" width="9.140625" style="1"/>
    <col min="8458" max="8458" width="10.140625" style="1" customWidth="1"/>
    <col min="8459" max="8459" width="7.7109375" style="1" customWidth="1"/>
    <col min="8460" max="8460" width="8.42578125" style="1" customWidth="1"/>
    <col min="8461" max="8461" width="8.5703125" style="1" customWidth="1"/>
    <col min="8462" max="8462" width="8.42578125" style="1" customWidth="1"/>
    <col min="8463" max="8704" width="9.140625" style="1"/>
    <col min="8705" max="8705" width="4.28515625" style="1" customWidth="1"/>
    <col min="8706" max="8706" width="5.42578125" style="1" customWidth="1"/>
    <col min="8707" max="8707" width="5.5703125" style="1" customWidth="1"/>
    <col min="8708" max="8708" width="29.5703125" style="1" customWidth="1"/>
    <col min="8709" max="8709" width="10" style="1" customWidth="1"/>
    <col min="8710" max="8710" width="9.28515625" style="1" customWidth="1"/>
    <col min="8711" max="8711" width="8.85546875" style="1" customWidth="1"/>
    <col min="8712" max="8712" width="9.5703125" style="1" customWidth="1"/>
    <col min="8713" max="8713" width="9.140625" style="1"/>
    <col min="8714" max="8714" width="10.140625" style="1" customWidth="1"/>
    <col min="8715" max="8715" width="7.7109375" style="1" customWidth="1"/>
    <col min="8716" max="8716" width="8.42578125" style="1" customWidth="1"/>
    <col min="8717" max="8717" width="8.5703125" style="1" customWidth="1"/>
    <col min="8718" max="8718" width="8.42578125" style="1" customWidth="1"/>
    <col min="8719" max="8960" width="9.140625" style="1"/>
    <col min="8961" max="8961" width="4.28515625" style="1" customWidth="1"/>
    <col min="8962" max="8962" width="5.42578125" style="1" customWidth="1"/>
    <col min="8963" max="8963" width="5.5703125" style="1" customWidth="1"/>
    <col min="8964" max="8964" width="29.5703125" style="1" customWidth="1"/>
    <col min="8965" max="8965" width="10" style="1" customWidth="1"/>
    <col min="8966" max="8966" width="9.28515625" style="1" customWidth="1"/>
    <col min="8967" max="8967" width="8.85546875" style="1" customWidth="1"/>
    <col min="8968" max="8968" width="9.5703125" style="1" customWidth="1"/>
    <col min="8969" max="8969" width="9.140625" style="1"/>
    <col min="8970" max="8970" width="10.140625" style="1" customWidth="1"/>
    <col min="8971" max="8971" width="7.7109375" style="1" customWidth="1"/>
    <col min="8972" max="8972" width="8.42578125" style="1" customWidth="1"/>
    <col min="8973" max="8973" width="8.5703125" style="1" customWidth="1"/>
    <col min="8974" max="8974" width="8.42578125" style="1" customWidth="1"/>
    <col min="8975" max="9216" width="9.140625" style="1"/>
    <col min="9217" max="9217" width="4.28515625" style="1" customWidth="1"/>
    <col min="9218" max="9218" width="5.42578125" style="1" customWidth="1"/>
    <col min="9219" max="9219" width="5.5703125" style="1" customWidth="1"/>
    <col min="9220" max="9220" width="29.5703125" style="1" customWidth="1"/>
    <col min="9221" max="9221" width="10" style="1" customWidth="1"/>
    <col min="9222" max="9222" width="9.28515625" style="1" customWidth="1"/>
    <col min="9223" max="9223" width="8.85546875" style="1" customWidth="1"/>
    <col min="9224" max="9224" width="9.5703125" style="1" customWidth="1"/>
    <col min="9225" max="9225" width="9.140625" style="1"/>
    <col min="9226" max="9226" width="10.140625" style="1" customWidth="1"/>
    <col min="9227" max="9227" width="7.7109375" style="1" customWidth="1"/>
    <col min="9228" max="9228" width="8.42578125" style="1" customWidth="1"/>
    <col min="9229" max="9229" width="8.5703125" style="1" customWidth="1"/>
    <col min="9230" max="9230" width="8.42578125" style="1" customWidth="1"/>
    <col min="9231" max="9472" width="9.140625" style="1"/>
    <col min="9473" max="9473" width="4.28515625" style="1" customWidth="1"/>
    <col min="9474" max="9474" width="5.42578125" style="1" customWidth="1"/>
    <col min="9475" max="9475" width="5.5703125" style="1" customWidth="1"/>
    <col min="9476" max="9476" width="29.5703125" style="1" customWidth="1"/>
    <col min="9477" max="9477" width="10" style="1" customWidth="1"/>
    <col min="9478" max="9478" width="9.28515625" style="1" customWidth="1"/>
    <col min="9479" max="9479" width="8.85546875" style="1" customWidth="1"/>
    <col min="9480" max="9480" width="9.5703125" style="1" customWidth="1"/>
    <col min="9481" max="9481" width="9.140625" style="1"/>
    <col min="9482" max="9482" width="10.140625" style="1" customWidth="1"/>
    <col min="9483" max="9483" width="7.7109375" style="1" customWidth="1"/>
    <col min="9484" max="9484" width="8.42578125" style="1" customWidth="1"/>
    <col min="9485" max="9485" width="8.5703125" style="1" customWidth="1"/>
    <col min="9486" max="9486" width="8.42578125" style="1" customWidth="1"/>
    <col min="9487" max="9728" width="9.140625" style="1"/>
    <col min="9729" max="9729" width="4.28515625" style="1" customWidth="1"/>
    <col min="9730" max="9730" width="5.42578125" style="1" customWidth="1"/>
    <col min="9731" max="9731" width="5.5703125" style="1" customWidth="1"/>
    <col min="9732" max="9732" width="29.5703125" style="1" customWidth="1"/>
    <col min="9733" max="9733" width="10" style="1" customWidth="1"/>
    <col min="9734" max="9734" width="9.28515625" style="1" customWidth="1"/>
    <col min="9735" max="9735" width="8.85546875" style="1" customWidth="1"/>
    <col min="9736" max="9736" width="9.5703125" style="1" customWidth="1"/>
    <col min="9737" max="9737" width="9.140625" style="1"/>
    <col min="9738" max="9738" width="10.140625" style="1" customWidth="1"/>
    <col min="9739" max="9739" width="7.7109375" style="1" customWidth="1"/>
    <col min="9740" max="9740" width="8.42578125" style="1" customWidth="1"/>
    <col min="9741" max="9741" width="8.5703125" style="1" customWidth="1"/>
    <col min="9742" max="9742" width="8.42578125" style="1" customWidth="1"/>
    <col min="9743" max="9984" width="9.140625" style="1"/>
    <col min="9985" max="9985" width="4.28515625" style="1" customWidth="1"/>
    <col min="9986" max="9986" width="5.42578125" style="1" customWidth="1"/>
    <col min="9987" max="9987" width="5.5703125" style="1" customWidth="1"/>
    <col min="9988" max="9988" width="29.5703125" style="1" customWidth="1"/>
    <col min="9989" max="9989" width="10" style="1" customWidth="1"/>
    <col min="9990" max="9990" width="9.28515625" style="1" customWidth="1"/>
    <col min="9991" max="9991" width="8.85546875" style="1" customWidth="1"/>
    <col min="9992" max="9992" width="9.5703125" style="1" customWidth="1"/>
    <col min="9993" max="9993" width="9.140625" style="1"/>
    <col min="9994" max="9994" width="10.140625" style="1" customWidth="1"/>
    <col min="9995" max="9995" width="7.7109375" style="1" customWidth="1"/>
    <col min="9996" max="9996" width="8.42578125" style="1" customWidth="1"/>
    <col min="9997" max="9997" width="8.5703125" style="1" customWidth="1"/>
    <col min="9998" max="9998" width="8.42578125" style="1" customWidth="1"/>
    <col min="9999" max="10240" width="9.140625" style="1"/>
    <col min="10241" max="10241" width="4.28515625" style="1" customWidth="1"/>
    <col min="10242" max="10242" width="5.42578125" style="1" customWidth="1"/>
    <col min="10243" max="10243" width="5.5703125" style="1" customWidth="1"/>
    <col min="10244" max="10244" width="29.5703125" style="1" customWidth="1"/>
    <col min="10245" max="10245" width="10" style="1" customWidth="1"/>
    <col min="10246" max="10246" width="9.28515625" style="1" customWidth="1"/>
    <col min="10247" max="10247" width="8.85546875" style="1" customWidth="1"/>
    <col min="10248" max="10248" width="9.5703125" style="1" customWidth="1"/>
    <col min="10249" max="10249" width="9.140625" style="1"/>
    <col min="10250" max="10250" width="10.140625" style="1" customWidth="1"/>
    <col min="10251" max="10251" width="7.7109375" style="1" customWidth="1"/>
    <col min="10252" max="10252" width="8.42578125" style="1" customWidth="1"/>
    <col min="10253" max="10253" width="8.5703125" style="1" customWidth="1"/>
    <col min="10254" max="10254" width="8.42578125" style="1" customWidth="1"/>
    <col min="10255" max="10496" width="9.140625" style="1"/>
    <col min="10497" max="10497" width="4.28515625" style="1" customWidth="1"/>
    <col min="10498" max="10498" width="5.42578125" style="1" customWidth="1"/>
    <col min="10499" max="10499" width="5.5703125" style="1" customWidth="1"/>
    <col min="10500" max="10500" width="29.5703125" style="1" customWidth="1"/>
    <col min="10501" max="10501" width="10" style="1" customWidth="1"/>
    <col min="10502" max="10502" width="9.28515625" style="1" customWidth="1"/>
    <col min="10503" max="10503" width="8.85546875" style="1" customWidth="1"/>
    <col min="10504" max="10504" width="9.5703125" style="1" customWidth="1"/>
    <col min="10505" max="10505" width="9.140625" style="1"/>
    <col min="10506" max="10506" width="10.140625" style="1" customWidth="1"/>
    <col min="10507" max="10507" width="7.7109375" style="1" customWidth="1"/>
    <col min="10508" max="10508" width="8.42578125" style="1" customWidth="1"/>
    <col min="10509" max="10509" width="8.5703125" style="1" customWidth="1"/>
    <col min="10510" max="10510" width="8.42578125" style="1" customWidth="1"/>
    <col min="10511" max="10752" width="9.140625" style="1"/>
    <col min="10753" max="10753" width="4.28515625" style="1" customWidth="1"/>
    <col min="10754" max="10754" width="5.42578125" style="1" customWidth="1"/>
    <col min="10755" max="10755" width="5.5703125" style="1" customWidth="1"/>
    <col min="10756" max="10756" width="29.5703125" style="1" customWidth="1"/>
    <col min="10757" max="10757" width="10" style="1" customWidth="1"/>
    <col min="10758" max="10758" width="9.28515625" style="1" customWidth="1"/>
    <col min="10759" max="10759" width="8.85546875" style="1" customWidth="1"/>
    <col min="10760" max="10760" width="9.5703125" style="1" customWidth="1"/>
    <col min="10761" max="10761" width="9.140625" style="1"/>
    <col min="10762" max="10762" width="10.140625" style="1" customWidth="1"/>
    <col min="10763" max="10763" width="7.7109375" style="1" customWidth="1"/>
    <col min="10764" max="10764" width="8.42578125" style="1" customWidth="1"/>
    <col min="10765" max="10765" width="8.5703125" style="1" customWidth="1"/>
    <col min="10766" max="10766" width="8.42578125" style="1" customWidth="1"/>
    <col min="10767" max="11008" width="9.140625" style="1"/>
    <col min="11009" max="11009" width="4.28515625" style="1" customWidth="1"/>
    <col min="11010" max="11010" width="5.42578125" style="1" customWidth="1"/>
    <col min="11011" max="11011" width="5.5703125" style="1" customWidth="1"/>
    <col min="11012" max="11012" width="29.5703125" style="1" customWidth="1"/>
    <col min="11013" max="11013" width="10" style="1" customWidth="1"/>
    <col min="11014" max="11014" width="9.28515625" style="1" customWidth="1"/>
    <col min="11015" max="11015" width="8.85546875" style="1" customWidth="1"/>
    <col min="11016" max="11016" width="9.5703125" style="1" customWidth="1"/>
    <col min="11017" max="11017" width="9.140625" style="1"/>
    <col min="11018" max="11018" width="10.140625" style="1" customWidth="1"/>
    <col min="11019" max="11019" width="7.7109375" style="1" customWidth="1"/>
    <col min="11020" max="11020" width="8.42578125" style="1" customWidth="1"/>
    <col min="11021" max="11021" width="8.5703125" style="1" customWidth="1"/>
    <col min="11022" max="11022" width="8.42578125" style="1" customWidth="1"/>
    <col min="11023" max="11264" width="9.140625" style="1"/>
    <col min="11265" max="11265" width="4.28515625" style="1" customWidth="1"/>
    <col min="11266" max="11266" width="5.42578125" style="1" customWidth="1"/>
    <col min="11267" max="11267" width="5.5703125" style="1" customWidth="1"/>
    <col min="11268" max="11268" width="29.5703125" style="1" customWidth="1"/>
    <col min="11269" max="11269" width="10" style="1" customWidth="1"/>
    <col min="11270" max="11270" width="9.28515625" style="1" customWidth="1"/>
    <col min="11271" max="11271" width="8.85546875" style="1" customWidth="1"/>
    <col min="11272" max="11272" width="9.5703125" style="1" customWidth="1"/>
    <col min="11273" max="11273" width="9.140625" style="1"/>
    <col min="11274" max="11274" width="10.140625" style="1" customWidth="1"/>
    <col min="11275" max="11275" width="7.7109375" style="1" customWidth="1"/>
    <col min="11276" max="11276" width="8.42578125" style="1" customWidth="1"/>
    <col min="11277" max="11277" width="8.5703125" style="1" customWidth="1"/>
    <col min="11278" max="11278" width="8.42578125" style="1" customWidth="1"/>
    <col min="11279" max="11520" width="9.140625" style="1"/>
    <col min="11521" max="11521" width="4.28515625" style="1" customWidth="1"/>
    <col min="11522" max="11522" width="5.42578125" style="1" customWidth="1"/>
    <col min="11523" max="11523" width="5.5703125" style="1" customWidth="1"/>
    <col min="11524" max="11524" width="29.5703125" style="1" customWidth="1"/>
    <col min="11525" max="11525" width="10" style="1" customWidth="1"/>
    <col min="11526" max="11526" width="9.28515625" style="1" customWidth="1"/>
    <col min="11527" max="11527" width="8.85546875" style="1" customWidth="1"/>
    <col min="11528" max="11528" width="9.5703125" style="1" customWidth="1"/>
    <col min="11529" max="11529" width="9.140625" style="1"/>
    <col min="11530" max="11530" width="10.140625" style="1" customWidth="1"/>
    <col min="11531" max="11531" width="7.7109375" style="1" customWidth="1"/>
    <col min="11532" max="11532" width="8.42578125" style="1" customWidth="1"/>
    <col min="11533" max="11533" width="8.5703125" style="1" customWidth="1"/>
    <col min="11534" max="11534" width="8.42578125" style="1" customWidth="1"/>
    <col min="11535" max="11776" width="9.140625" style="1"/>
    <col min="11777" max="11777" width="4.28515625" style="1" customWidth="1"/>
    <col min="11778" max="11778" width="5.42578125" style="1" customWidth="1"/>
    <col min="11779" max="11779" width="5.5703125" style="1" customWidth="1"/>
    <col min="11780" max="11780" width="29.5703125" style="1" customWidth="1"/>
    <col min="11781" max="11781" width="10" style="1" customWidth="1"/>
    <col min="11782" max="11782" width="9.28515625" style="1" customWidth="1"/>
    <col min="11783" max="11783" width="8.85546875" style="1" customWidth="1"/>
    <col min="11784" max="11784" width="9.5703125" style="1" customWidth="1"/>
    <col min="11785" max="11785" width="9.140625" style="1"/>
    <col min="11786" max="11786" width="10.140625" style="1" customWidth="1"/>
    <col min="11787" max="11787" width="7.7109375" style="1" customWidth="1"/>
    <col min="11788" max="11788" width="8.42578125" style="1" customWidth="1"/>
    <col min="11789" max="11789" width="8.5703125" style="1" customWidth="1"/>
    <col min="11790" max="11790" width="8.42578125" style="1" customWidth="1"/>
    <col min="11791" max="12032" width="9.140625" style="1"/>
    <col min="12033" max="12033" width="4.28515625" style="1" customWidth="1"/>
    <col min="12034" max="12034" width="5.42578125" style="1" customWidth="1"/>
    <col min="12035" max="12035" width="5.5703125" style="1" customWidth="1"/>
    <col min="12036" max="12036" width="29.5703125" style="1" customWidth="1"/>
    <col min="12037" max="12037" width="10" style="1" customWidth="1"/>
    <col min="12038" max="12038" width="9.28515625" style="1" customWidth="1"/>
    <col min="12039" max="12039" width="8.85546875" style="1" customWidth="1"/>
    <col min="12040" max="12040" width="9.5703125" style="1" customWidth="1"/>
    <col min="12041" max="12041" width="9.140625" style="1"/>
    <col min="12042" max="12042" width="10.140625" style="1" customWidth="1"/>
    <col min="12043" max="12043" width="7.7109375" style="1" customWidth="1"/>
    <col min="12044" max="12044" width="8.42578125" style="1" customWidth="1"/>
    <col min="12045" max="12045" width="8.5703125" style="1" customWidth="1"/>
    <col min="12046" max="12046" width="8.42578125" style="1" customWidth="1"/>
    <col min="12047" max="12288" width="9.140625" style="1"/>
    <col min="12289" max="12289" width="4.28515625" style="1" customWidth="1"/>
    <col min="12290" max="12290" width="5.42578125" style="1" customWidth="1"/>
    <col min="12291" max="12291" width="5.5703125" style="1" customWidth="1"/>
    <col min="12292" max="12292" width="29.5703125" style="1" customWidth="1"/>
    <col min="12293" max="12293" width="10" style="1" customWidth="1"/>
    <col min="12294" max="12294" width="9.28515625" style="1" customWidth="1"/>
    <col min="12295" max="12295" width="8.85546875" style="1" customWidth="1"/>
    <col min="12296" max="12296" width="9.5703125" style="1" customWidth="1"/>
    <col min="12297" max="12297" width="9.140625" style="1"/>
    <col min="12298" max="12298" width="10.140625" style="1" customWidth="1"/>
    <col min="12299" max="12299" width="7.7109375" style="1" customWidth="1"/>
    <col min="12300" max="12300" width="8.42578125" style="1" customWidth="1"/>
    <col min="12301" max="12301" width="8.5703125" style="1" customWidth="1"/>
    <col min="12302" max="12302" width="8.42578125" style="1" customWidth="1"/>
    <col min="12303" max="12544" width="9.140625" style="1"/>
    <col min="12545" max="12545" width="4.28515625" style="1" customWidth="1"/>
    <col min="12546" max="12546" width="5.42578125" style="1" customWidth="1"/>
    <col min="12547" max="12547" width="5.5703125" style="1" customWidth="1"/>
    <col min="12548" max="12548" width="29.5703125" style="1" customWidth="1"/>
    <col min="12549" max="12549" width="10" style="1" customWidth="1"/>
    <col min="12550" max="12550" width="9.28515625" style="1" customWidth="1"/>
    <col min="12551" max="12551" width="8.85546875" style="1" customWidth="1"/>
    <col min="12552" max="12552" width="9.5703125" style="1" customWidth="1"/>
    <col min="12553" max="12553" width="9.140625" style="1"/>
    <col min="12554" max="12554" width="10.140625" style="1" customWidth="1"/>
    <col min="12555" max="12555" width="7.7109375" style="1" customWidth="1"/>
    <col min="12556" max="12556" width="8.42578125" style="1" customWidth="1"/>
    <col min="12557" max="12557" width="8.5703125" style="1" customWidth="1"/>
    <col min="12558" max="12558" width="8.42578125" style="1" customWidth="1"/>
    <col min="12559" max="12800" width="9.140625" style="1"/>
    <col min="12801" max="12801" width="4.28515625" style="1" customWidth="1"/>
    <col min="12802" max="12802" width="5.42578125" style="1" customWidth="1"/>
    <col min="12803" max="12803" width="5.5703125" style="1" customWidth="1"/>
    <col min="12804" max="12804" width="29.5703125" style="1" customWidth="1"/>
    <col min="12805" max="12805" width="10" style="1" customWidth="1"/>
    <col min="12806" max="12806" width="9.28515625" style="1" customWidth="1"/>
    <col min="12807" max="12807" width="8.85546875" style="1" customWidth="1"/>
    <col min="12808" max="12808" width="9.5703125" style="1" customWidth="1"/>
    <col min="12809" max="12809" width="9.140625" style="1"/>
    <col min="12810" max="12810" width="10.140625" style="1" customWidth="1"/>
    <col min="12811" max="12811" width="7.7109375" style="1" customWidth="1"/>
    <col min="12812" max="12812" width="8.42578125" style="1" customWidth="1"/>
    <col min="12813" max="12813" width="8.5703125" style="1" customWidth="1"/>
    <col min="12814" max="12814" width="8.42578125" style="1" customWidth="1"/>
    <col min="12815" max="13056" width="9.140625" style="1"/>
    <col min="13057" max="13057" width="4.28515625" style="1" customWidth="1"/>
    <col min="13058" max="13058" width="5.42578125" style="1" customWidth="1"/>
    <col min="13059" max="13059" width="5.5703125" style="1" customWidth="1"/>
    <col min="13060" max="13060" width="29.5703125" style="1" customWidth="1"/>
    <col min="13061" max="13061" width="10" style="1" customWidth="1"/>
    <col min="13062" max="13062" width="9.28515625" style="1" customWidth="1"/>
    <col min="13063" max="13063" width="8.85546875" style="1" customWidth="1"/>
    <col min="13064" max="13064" width="9.5703125" style="1" customWidth="1"/>
    <col min="13065" max="13065" width="9.140625" style="1"/>
    <col min="13066" max="13066" width="10.140625" style="1" customWidth="1"/>
    <col min="13067" max="13067" width="7.7109375" style="1" customWidth="1"/>
    <col min="13068" max="13068" width="8.42578125" style="1" customWidth="1"/>
    <col min="13069" max="13069" width="8.5703125" style="1" customWidth="1"/>
    <col min="13070" max="13070" width="8.42578125" style="1" customWidth="1"/>
    <col min="13071" max="13312" width="9.140625" style="1"/>
    <col min="13313" max="13313" width="4.28515625" style="1" customWidth="1"/>
    <col min="13314" max="13314" width="5.42578125" style="1" customWidth="1"/>
    <col min="13315" max="13315" width="5.5703125" style="1" customWidth="1"/>
    <col min="13316" max="13316" width="29.5703125" style="1" customWidth="1"/>
    <col min="13317" max="13317" width="10" style="1" customWidth="1"/>
    <col min="13318" max="13318" width="9.28515625" style="1" customWidth="1"/>
    <col min="13319" max="13319" width="8.85546875" style="1" customWidth="1"/>
    <col min="13320" max="13320" width="9.5703125" style="1" customWidth="1"/>
    <col min="13321" max="13321" width="9.140625" style="1"/>
    <col min="13322" max="13322" width="10.140625" style="1" customWidth="1"/>
    <col min="13323" max="13323" width="7.7109375" style="1" customWidth="1"/>
    <col min="13324" max="13324" width="8.42578125" style="1" customWidth="1"/>
    <col min="13325" max="13325" width="8.5703125" style="1" customWidth="1"/>
    <col min="13326" max="13326" width="8.42578125" style="1" customWidth="1"/>
    <col min="13327" max="13568" width="9.140625" style="1"/>
    <col min="13569" max="13569" width="4.28515625" style="1" customWidth="1"/>
    <col min="13570" max="13570" width="5.42578125" style="1" customWidth="1"/>
    <col min="13571" max="13571" width="5.5703125" style="1" customWidth="1"/>
    <col min="13572" max="13572" width="29.5703125" style="1" customWidth="1"/>
    <col min="13573" max="13573" width="10" style="1" customWidth="1"/>
    <col min="13574" max="13574" width="9.28515625" style="1" customWidth="1"/>
    <col min="13575" max="13575" width="8.85546875" style="1" customWidth="1"/>
    <col min="13576" max="13576" width="9.5703125" style="1" customWidth="1"/>
    <col min="13577" max="13577" width="9.140625" style="1"/>
    <col min="13578" max="13578" width="10.140625" style="1" customWidth="1"/>
    <col min="13579" max="13579" width="7.7109375" style="1" customWidth="1"/>
    <col min="13580" max="13580" width="8.42578125" style="1" customWidth="1"/>
    <col min="13581" max="13581" width="8.5703125" style="1" customWidth="1"/>
    <col min="13582" max="13582" width="8.42578125" style="1" customWidth="1"/>
    <col min="13583" max="13824" width="9.140625" style="1"/>
    <col min="13825" max="13825" width="4.28515625" style="1" customWidth="1"/>
    <col min="13826" max="13826" width="5.42578125" style="1" customWidth="1"/>
    <col min="13827" max="13827" width="5.5703125" style="1" customWidth="1"/>
    <col min="13828" max="13828" width="29.5703125" style="1" customWidth="1"/>
    <col min="13829" max="13829" width="10" style="1" customWidth="1"/>
    <col min="13830" max="13830" width="9.28515625" style="1" customWidth="1"/>
    <col min="13831" max="13831" width="8.85546875" style="1" customWidth="1"/>
    <col min="13832" max="13832" width="9.5703125" style="1" customWidth="1"/>
    <col min="13833" max="13833" width="9.140625" style="1"/>
    <col min="13834" max="13834" width="10.140625" style="1" customWidth="1"/>
    <col min="13835" max="13835" width="7.7109375" style="1" customWidth="1"/>
    <col min="13836" max="13836" width="8.42578125" style="1" customWidth="1"/>
    <col min="13837" max="13837" width="8.5703125" style="1" customWidth="1"/>
    <col min="13838" max="13838" width="8.42578125" style="1" customWidth="1"/>
    <col min="13839" max="14080" width="9.140625" style="1"/>
    <col min="14081" max="14081" width="4.28515625" style="1" customWidth="1"/>
    <col min="14082" max="14082" width="5.42578125" style="1" customWidth="1"/>
    <col min="14083" max="14083" width="5.5703125" style="1" customWidth="1"/>
    <col min="14084" max="14084" width="29.5703125" style="1" customWidth="1"/>
    <col min="14085" max="14085" width="10" style="1" customWidth="1"/>
    <col min="14086" max="14086" width="9.28515625" style="1" customWidth="1"/>
    <col min="14087" max="14087" width="8.85546875" style="1" customWidth="1"/>
    <col min="14088" max="14088" width="9.5703125" style="1" customWidth="1"/>
    <col min="14089" max="14089" width="9.140625" style="1"/>
    <col min="14090" max="14090" width="10.140625" style="1" customWidth="1"/>
    <col min="14091" max="14091" width="7.7109375" style="1" customWidth="1"/>
    <col min="14092" max="14092" width="8.42578125" style="1" customWidth="1"/>
    <col min="14093" max="14093" width="8.5703125" style="1" customWidth="1"/>
    <col min="14094" max="14094" width="8.42578125" style="1" customWidth="1"/>
    <col min="14095" max="14336" width="9.140625" style="1"/>
    <col min="14337" max="14337" width="4.28515625" style="1" customWidth="1"/>
    <col min="14338" max="14338" width="5.42578125" style="1" customWidth="1"/>
    <col min="14339" max="14339" width="5.5703125" style="1" customWidth="1"/>
    <col min="14340" max="14340" width="29.5703125" style="1" customWidth="1"/>
    <col min="14341" max="14341" width="10" style="1" customWidth="1"/>
    <col min="14342" max="14342" width="9.28515625" style="1" customWidth="1"/>
    <col min="14343" max="14343" width="8.85546875" style="1" customWidth="1"/>
    <col min="14344" max="14344" width="9.5703125" style="1" customWidth="1"/>
    <col min="14345" max="14345" width="9.140625" style="1"/>
    <col min="14346" max="14346" width="10.140625" style="1" customWidth="1"/>
    <col min="14347" max="14347" width="7.7109375" style="1" customWidth="1"/>
    <col min="14348" max="14348" width="8.42578125" style="1" customWidth="1"/>
    <col min="14349" max="14349" width="8.5703125" style="1" customWidth="1"/>
    <col min="14350" max="14350" width="8.42578125" style="1" customWidth="1"/>
    <col min="14351" max="14592" width="9.140625" style="1"/>
    <col min="14593" max="14593" width="4.28515625" style="1" customWidth="1"/>
    <col min="14594" max="14594" width="5.42578125" style="1" customWidth="1"/>
    <col min="14595" max="14595" width="5.5703125" style="1" customWidth="1"/>
    <col min="14596" max="14596" width="29.5703125" style="1" customWidth="1"/>
    <col min="14597" max="14597" width="10" style="1" customWidth="1"/>
    <col min="14598" max="14598" width="9.28515625" style="1" customWidth="1"/>
    <col min="14599" max="14599" width="8.85546875" style="1" customWidth="1"/>
    <col min="14600" max="14600" width="9.5703125" style="1" customWidth="1"/>
    <col min="14601" max="14601" width="9.140625" style="1"/>
    <col min="14602" max="14602" width="10.140625" style="1" customWidth="1"/>
    <col min="14603" max="14603" width="7.7109375" style="1" customWidth="1"/>
    <col min="14604" max="14604" width="8.42578125" style="1" customWidth="1"/>
    <col min="14605" max="14605" width="8.5703125" style="1" customWidth="1"/>
    <col min="14606" max="14606" width="8.42578125" style="1" customWidth="1"/>
    <col min="14607" max="14848" width="9.140625" style="1"/>
    <col min="14849" max="14849" width="4.28515625" style="1" customWidth="1"/>
    <col min="14850" max="14850" width="5.42578125" style="1" customWidth="1"/>
    <col min="14851" max="14851" width="5.5703125" style="1" customWidth="1"/>
    <col min="14852" max="14852" width="29.5703125" style="1" customWidth="1"/>
    <col min="14853" max="14853" width="10" style="1" customWidth="1"/>
    <col min="14854" max="14854" width="9.28515625" style="1" customWidth="1"/>
    <col min="14855" max="14855" width="8.85546875" style="1" customWidth="1"/>
    <col min="14856" max="14856" width="9.5703125" style="1" customWidth="1"/>
    <col min="14857" max="14857" width="9.140625" style="1"/>
    <col min="14858" max="14858" width="10.140625" style="1" customWidth="1"/>
    <col min="14859" max="14859" width="7.7109375" style="1" customWidth="1"/>
    <col min="14860" max="14860" width="8.42578125" style="1" customWidth="1"/>
    <col min="14861" max="14861" width="8.5703125" style="1" customWidth="1"/>
    <col min="14862" max="14862" width="8.42578125" style="1" customWidth="1"/>
    <col min="14863" max="15104" width="9.140625" style="1"/>
    <col min="15105" max="15105" width="4.28515625" style="1" customWidth="1"/>
    <col min="15106" max="15106" width="5.42578125" style="1" customWidth="1"/>
    <col min="15107" max="15107" width="5.5703125" style="1" customWidth="1"/>
    <col min="15108" max="15108" width="29.5703125" style="1" customWidth="1"/>
    <col min="15109" max="15109" width="10" style="1" customWidth="1"/>
    <col min="15110" max="15110" width="9.28515625" style="1" customWidth="1"/>
    <col min="15111" max="15111" width="8.85546875" style="1" customWidth="1"/>
    <col min="15112" max="15112" width="9.5703125" style="1" customWidth="1"/>
    <col min="15113" max="15113" width="9.140625" style="1"/>
    <col min="15114" max="15114" width="10.140625" style="1" customWidth="1"/>
    <col min="15115" max="15115" width="7.7109375" style="1" customWidth="1"/>
    <col min="15116" max="15116" width="8.42578125" style="1" customWidth="1"/>
    <col min="15117" max="15117" width="8.5703125" style="1" customWidth="1"/>
    <col min="15118" max="15118" width="8.42578125" style="1" customWidth="1"/>
    <col min="15119" max="15360" width="9.140625" style="1"/>
    <col min="15361" max="15361" width="4.28515625" style="1" customWidth="1"/>
    <col min="15362" max="15362" width="5.42578125" style="1" customWidth="1"/>
    <col min="15363" max="15363" width="5.5703125" style="1" customWidth="1"/>
    <col min="15364" max="15364" width="29.5703125" style="1" customWidth="1"/>
    <col min="15365" max="15365" width="10" style="1" customWidth="1"/>
    <col min="15366" max="15366" width="9.28515625" style="1" customWidth="1"/>
    <col min="15367" max="15367" width="8.85546875" style="1" customWidth="1"/>
    <col min="15368" max="15368" width="9.5703125" style="1" customWidth="1"/>
    <col min="15369" max="15369" width="9.140625" style="1"/>
    <col min="15370" max="15370" width="10.140625" style="1" customWidth="1"/>
    <col min="15371" max="15371" width="7.7109375" style="1" customWidth="1"/>
    <col min="15372" max="15372" width="8.42578125" style="1" customWidth="1"/>
    <col min="15373" max="15373" width="8.5703125" style="1" customWidth="1"/>
    <col min="15374" max="15374" width="8.42578125" style="1" customWidth="1"/>
    <col min="15375" max="15616" width="9.140625" style="1"/>
    <col min="15617" max="15617" width="4.28515625" style="1" customWidth="1"/>
    <col min="15618" max="15618" width="5.42578125" style="1" customWidth="1"/>
    <col min="15619" max="15619" width="5.5703125" style="1" customWidth="1"/>
    <col min="15620" max="15620" width="29.5703125" style="1" customWidth="1"/>
    <col min="15621" max="15621" width="10" style="1" customWidth="1"/>
    <col min="15622" max="15622" width="9.28515625" style="1" customWidth="1"/>
    <col min="15623" max="15623" width="8.85546875" style="1" customWidth="1"/>
    <col min="15624" max="15624" width="9.5703125" style="1" customWidth="1"/>
    <col min="15625" max="15625" width="9.140625" style="1"/>
    <col min="15626" max="15626" width="10.140625" style="1" customWidth="1"/>
    <col min="15627" max="15627" width="7.7109375" style="1" customWidth="1"/>
    <col min="15628" max="15628" width="8.42578125" style="1" customWidth="1"/>
    <col min="15629" max="15629" width="8.5703125" style="1" customWidth="1"/>
    <col min="15630" max="15630" width="8.42578125" style="1" customWidth="1"/>
    <col min="15631" max="15872" width="9.140625" style="1"/>
    <col min="15873" max="15873" width="4.28515625" style="1" customWidth="1"/>
    <col min="15874" max="15874" width="5.42578125" style="1" customWidth="1"/>
    <col min="15875" max="15875" width="5.5703125" style="1" customWidth="1"/>
    <col min="15876" max="15876" width="29.5703125" style="1" customWidth="1"/>
    <col min="15877" max="15877" width="10" style="1" customWidth="1"/>
    <col min="15878" max="15878" width="9.28515625" style="1" customWidth="1"/>
    <col min="15879" max="15879" width="8.85546875" style="1" customWidth="1"/>
    <col min="15880" max="15880" width="9.5703125" style="1" customWidth="1"/>
    <col min="15881" max="15881" width="9.140625" style="1"/>
    <col min="15882" max="15882" width="10.140625" style="1" customWidth="1"/>
    <col min="15883" max="15883" width="7.7109375" style="1" customWidth="1"/>
    <col min="15884" max="15884" width="8.42578125" style="1" customWidth="1"/>
    <col min="15885" max="15885" width="8.5703125" style="1" customWidth="1"/>
    <col min="15886" max="15886" width="8.42578125" style="1" customWidth="1"/>
    <col min="15887" max="16128" width="9.140625" style="1"/>
    <col min="16129" max="16129" width="4.28515625" style="1" customWidth="1"/>
    <col min="16130" max="16130" width="5.42578125" style="1" customWidth="1"/>
    <col min="16131" max="16131" width="5.5703125" style="1" customWidth="1"/>
    <col min="16132" max="16132" width="29.5703125" style="1" customWidth="1"/>
    <col min="16133" max="16133" width="10" style="1" customWidth="1"/>
    <col min="16134" max="16134" width="9.28515625" style="1" customWidth="1"/>
    <col min="16135" max="16135" width="8.85546875" style="1" customWidth="1"/>
    <col min="16136" max="16136" width="9.5703125" style="1" customWidth="1"/>
    <col min="16137" max="16137" width="9.140625" style="1"/>
    <col min="16138" max="16138" width="10.140625" style="1" customWidth="1"/>
    <col min="16139" max="16139" width="7.7109375" style="1" customWidth="1"/>
    <col min="16140" max="16140" width="8.42578125" style="1" customWidth="1"/>
    <col min="16141" max="16141" width="8.5703125" style="1" customWidth="1"/>
    <col min="16142" max="16142" width="8.42578125" style="1" customWidth="1"/>
    <col min="16143" max="16384" width="9.140625" style="1"/>
  </cols>
  <sheetData>
    <row r="1" spans="2:18" ht="13.5" thickBot="1" x14ac:dyDescent="0.25"/>
    <row r="2" spans="2:18" s="4" customFormat="1" ht="25.5" thickBot="1" x14ac:dyDescent="0.3">
      <c r="B2" s="208"/>
      <c r="C2" s="209"/>
      <c r="D2" s="210" t="s">
        <v>0</v>
      </c>
      <c r="E2" s="211" t="s">
        <v>345</v>
      </c>
      <c r="F2" s="949" t="s">
        <v>346</v>
      </c>
      <c r="G2" s="212" t="s">
        <v>347</v>
      </c>
      <c r="H2" s="213" t="s">
        <v>348</v>
      </c>
      <c r="I2" s="213" t="s">
        <v>349</v>
      </c>
      <c r="J2" s="214" t="s">
        <v>350</v>
      </c>
      <c r="K2" s="215" t="s">
        <v>351</v>
      </c>
      <c r="L2" s="62" t="s">
        <v>7</v>
      </c>
      <c r="M2" s="216" t="s">
        <v>8</v>
      </c>
      <c r="N2" s="63" t="s">
        <v>352</v>
      </c>
    </row>
    <row r="3" spans="2:18" ht="17.25" customHeight="1" thickBot="1" x14ac:dyDescent="0.25">
      <c r="B3" s="217"/>
      <c r="C3" s="218"/>
      <c r="D3" s="219" t="s">
        <v>9</v>
      </c>
      <c r="E3" s="220">
        <f t="shared" ref="E3:M3" si="0">SUM(E4:E7)</f>
        <v>191068</v>
      </c>
      <c r="F3" s="860">
        <f t="shared" ref="F3" si="1">SUM(F4:F7)</f>
        <v>106312</v>
      </c>
      <c r="G3" s="132">
        <f t="shared" si="0"/>
        <v>180865</v>
      </c>
      <c r="H3" s="221">
        <f t="shared" si="0"/>
        <v>145574</v>
      </c>
      <c r="I3" s="132">
        <f t="shared" si="0"/>
        <v>177321</v>
      </c>
      <c r="J3" s="222">
        <f t="shared" si="0"/>
        <v>101366</v>
      </c>
      <c r="K3" s="124">
        <f t="shared" ref="K3:K16" si="2">J3-F3</f>
        <v>-4946</v>
      </c>
      <c r="L3" s="221">
        <f t="shared" si="0"/>
        <v>97960</v>
      </c>
      <c r="M3" s="223">
        <f t="shared" si="0"/>
        <v>100339</v>
      </c>
      <c r="N3" s="132">
        <f>SUM(N4:N7)</f>
        <v>102923</v>
      </c>
    </row>
    <row r="4" spans="2:18" x14ac:dyDescent="0.2">
      <c r="B4" s="224" t="s">
        <v>10</v>
      </c>
      <c r="C4" s="225"/>
      <c r="D4" s="226" t="s">
        <v>11</v>
      </c>
      <c r="E4" s="227">
        <f t="shared" ref="E4:J4" si="3">SUM(E34+E117+E135+E353+E510)</f>
        <v>16408</v>
      </c>
      <c r="F4" s="861">
        <f t="shared" si="3"/>
        <v>11076</v>
      </c>
      <c r="G4" s="227">
        <f t="shared" si="3"/>
        <v>12754</v>
      </c>
      <c r="H4" s="228">
        <f t="shared" si="3"/>
        <v>11911</v>
      </c>
      <c r="I4" s="227">
        <f t="shared" si="3"/>
        <v>13270</v>
      </c>
      <c r="J4" s="229">
        <f t="shared" si="3"/>
        <v>5650</v>
      </c>
      <c r="K4" s="230">
        <f t="shared" si="2"/>
        <v>-5426</v>
      </c>
      <c r="L4" s="227">
        <f>SUM(L34+L117+L135+L353+L510)</f>
        <v>4650</v>
      </c>
      <c r="M4" s="228">
        <f>SUM(M34+M117+M135+M353+M510)</f>
        <v>4650</v>
      </c>
      <c r="N4" s="228">
        <f>SUM(N34+N117+N135+N353+N510)</f>
        <v>4650</v>
      </c>
    </row>
    <row r="5" spans="2:18" x14ac:dyDescent="0.2">
      <c r="B5" s="224" t="s">
        <v>12</v>
      </c>
      <c r="C5" s="225"/>
      <c r="D5" s="226" t="s">
        <v>13</v>
      </c>
      <c r="E5" s="231">
        <f t="shared" ref="E5:J5" si="4">SUM(E26)</f>
        <v>80783</v>
      </c>
      <c r="F5" s="862">
        <f t="shared" ref="F5" si="5">SUM(F26)</f>
        <v>79972</v>
      </c>
      <c r="G5" s="231">
        <f t="shared" si="4"/>
        <v>82801</v>
      </c>
      <c r="H5" s="232">
        <f t="shared" si="4"/>
        <v>59030</v>
      </c>
      <c r="I5" s="231">
        <f t="shared" si="4"/>
        <v>82801</v>
      </c>
      <c r="J5" s="109">
        <f t="shared" si="4"/>
        <v>79972</v>
      </c>
      <c r="K5" s="183">
        <f t="shared" si="2"/>
        <v>0</v>
      </c>
      <c r="L5" s="231">
        <f>SUM(L26)</f>
        <v>77866</v>
      </c>
      <c r="M5" s="232">
        <f>SUM(M26)</f>
        <v>80775</v>
      </c>
      <c r="N5" s="232">
        <f>SUM(N26)</f>
        <v>83359</v>
      </c>
    </row>
    <row r="6" spans="2:18" x14ac:dyDescent="0.2">
      <c r="B6" s="233" t="s">
        <v>14</v>
      </c>
      <c r="C6" s="234"/>
      <c r="D6" s="235" t="s">
        <v>15</v>
      </c>
      <c r="E6" s="236">
        <f t="shared" ref="E6:J6" si="6">SUM(E50+E124+E142+E172+E278+E367+E469+E528+E687+E789)</f>
        <v>10632</v>
      </c>
      <c r="F6" s="863">
        <f t="shared" si="6"/>
        <v>9369</v>
      </c>
      <c r="G6" s="236">
        <f t="shared" si="6"/>
        <v>9611</v>
      </c>
      <c r="H6" s="237">
        <f t="shared" si="6"/>
        <v>9001</v>
      </c>
      <c r="I6" s="236">
        <f t="shared" si="6"/>
        <v>5451</v>
      </c>
      <c r="J6" s="238">
        <f t="shared" si="6"/>
        <v>9849</v>
      </c>
      <c r="K6" s="239">
        <f t="shared" si="2"/>
        <v>480</v>
      </c>
      <c r="L6" s="236">
        <f>SUM(L50+L124+L142+L172+L278+L367+L469+L528+L687+L789)</f>
        <v>9549</v>
      </c>
      <c r="M6" s="237">
        <f>SUM(M50+M124+M142+M172+M278+M367+M469+M528+M687+M789)</f>
        <v>9019</v>
      </c>
      <c r="N6" s="237">
        <f>SUM(N50+N124+N142+N172+N278+N367+N469+N528+N687+N789)</f>
        <v>9019</v>
      </c>
    </row>
    <row r="7" spans="2:18" ht="13.5" thickBot="1" x14ac:dyDescent="0.25">
      <c r="B7" s="233" t="s">
        <v>16</v>
      </c>
      <c r="C7" s="240"/>
      <c r="D7" s="235" t="s">
        <v>17</v>
      </c>
      <c r="E7" s="241">
        <f t="shared" ref="E7:J7" si="7">SUM(E62)</f>
        <v>83245</v>
      </c>
      <c r="F7" s="864">
        <f t="shared" ref="F7" si="8">SUM(F62)</f>
        <v>5895</v>
      </c>
      <c r="G7" s="89">
        <f t="shared" si="7"/>
        <v>75699</v>
      </c>
      <c r="H7" s="88">
        <f t="shared" si="7"/>
        <v>65632</v>
      </c>
      <c r="I7" s="89">
        <f t="shared" si="7"/>
        <v>75799</v>
      </c>
      <c r="J7" s="243">
        <f t="shared" si="7"/>
        <v>5895</v>
      </c>
      <c r="K7" s="183">
        <f t="shared" si="2"/>
        <v>0</v>
      </c>
      <c r="L7" s="241">
        <f>SUM(L62)</f>
        <v>5895</v>
      </c>
      <c r="M7" s="242">
        <f>SUM(M62)</f>
        <v>5895</v>
      </c>
      <c r="N7" s="242">
        <f>SUM(N62)</f>
        <v>5895</v>
      </c>
    </row>
    <row r="8" spans="2:18" ht="15" customHeight="1" thickBot="1" x14ac:dyDescent="0.25">
      <c r="B8" s="217"/>
      <c r="C8" s="244"/>
      <c r="D8" s="245" t="s">
        <v>18</v>
      </c>
      <c r="E8" s="246">
        <f t="shared" ref="E8:J8" si="9">SUM(E9:E11)</f>
        <v>184673</v>
      </c>
      <c r="F8" s="860">
        <f t="shared" ref="F8" si="10">SUM(F9:F11)</f>
        <v>106312</v>
      </c>
      <c r="G8" s="132">
        <f t="shared" si="9"/>
        <v>190222</v>
      </c>
      <c r="H8" s="132">
        <f t="shared" si="9"/>
        <v>133575</v>
      </c>
      <c r="I8" s="132">
        <f t="shared" si="9"/>
        <v>190653</v>
      </c>
      <c r="J8" s="222">
        <f t="shared" si="9"/>
        <v>132924</v>
      </c>
      <c r="K8" s="124">
        <f t="shared" si="2"/>
        <v>26612</v>
      </c>
      <c r="L8" s="132">
        <f>SUM(L9:L11)</f>
        <v>122626</v>
      </c>
      <c r="M8" s="132">
        <f>SUM(M9:M11)</f>
        <v>117315</v>
      </c>
      <c r="N8" s="132">
        <f>SUM(N9:N11)</f>
        <v>116640</v>
      </c>
    </row>
    <row r="9" spans="2:18" x14ac:dyDescent="0.2">
      <c r="B9" s="224" t="s">
        <v>19</v>
      </c>
      <c r="C9" s="247"/>
      <c r="D9" s="226" t="s">
        <v>20</v>
      </c>
      <c r="E9" s="248">
        <f t="shared" ref="E9:J9" si="11">SUM(E85+E181+E247+E261+E289+E309+E373+E383+E431+E457+E477+E492+E498+E556+E570+E579+E612+E638+E674+E722+E749+E778)</f>
        <v>173517</v>
      </c>
      <c r="F9" s="865">
        <f t="shared" si="11"/>
        <v>103410</v>
      </c>
      <c r="G9" s="34">
        <f t="shared" si="11"/>
        <v>175969</v>
      </c>
      <c r="H9" s="34">
        <f t="shared" si="11"/>
        <v>125235</v>
      </c>
      <c r="I9" s="34">
        <f t="shared" si="11"/>
        <v>176400</v>
      </c>
      <c r="J9" s="125">
        <f t="shared" si="11"/>
        <v>115656</v>
      </c>
      <c r="K9" s="249">
        <f t="shared" si="2"/>
        <v>12246</v>
      </c>
      <c r="L9" s="34">
        <f>SUM(L85+L181+L247+L261+L289+L309+L373+L383+L431+L457+L477+L492+L498+L556+L570+L579+L612+L638+L674+L722+L749+L778)</f>
        <v>114931</v>
      </c>
      <c r="M9" s="34">
        <f>SUM(M85+M181+M247+M261+M289+M309+M373+M383+M431+M457+M477+M492+M498+M556+M570+M579+M612+M638+M674+M722+M749+M778)</f>
        <v>114985</v>
      </c>
      <c r="N9" s="34">
        <f>SUM(N85+N181+N247+N261+N289+N309+N373+N383+N431+N457+N477+N492+N498+N556+N570+N579+N612+N638+N674+N722+N749+N778)</f>
        <v>114610</v>
      </c>
    </row>
    <row r="10" spans="2:18" x14ac:dyDescent="0.2">
      <c r="B10" s="233" t="s">
        <v>21</v>
      </c>
      <c r="C10" s="234"/>
      <c r="D10" s="235" t="s">
        <v>22</v>
      </c>
      <c r="E10" s="237">
        <f t="shared" ref="E10:J10" si="12">SUM(E345+E437+E620+E766+E729)</f>
        <v>9022</v>
      </c>
      <c r="F10" s="863">
        <f t="shared" si="12"/>
        <v>1408</v>
      </c>
      <c r="G10" s="237">
        <f t="shared" si="12"/>
        <v>11740</v>
      </c>
      <c r="H10" s="237">
        <f t="shared" si="12"/>
        <v>6693</v>
      </c>
      <c r="I10" s="237">
        <f t="shared" si="12"/>
        <v>11740</v>
      </c>
      <c r="J10" s="238">
        <f t="shared" si="12"/>
        <v>15750</v>
      </c>
      <c r="K10" s="250">
        <f t="shared" si="2"/>
        <v>14342</v>
      </c>
      <c r="L10" s="237">
        <f>SUM(L345+L437+L620+L766+L729)</f>
        <v>6165</v>
      </c>
      <c r="M10" s="237">
        <f>SUM(M345+M437+M620+M766+M729)</f>
        <v>800</v>
      </c>
      <c r="N10" s="237">
        <f>SUM(N345+N437+N620+N766+N729)</f>
        <v>500</v>
      </c>
      <c r="R10" s="5"/>
    </row>
    <row r="11" spans="2:18" ht="13.5" thickBot="1" x14ac:dyDescent="0.25">
      <c r="B11" s="251" t="s">
        <v>23</v>
      </c>
      <c r="C11" s="252"/>
      <c r="D11" s="253" t="s">
        <v>24</v>
      </c>
      <c r="E11" s="254">
        <f>SUM(E101)</f>
        <v>2134</v>
      </c>
      <c r="F11" s="866">
        <f t="shared" ref="F11" si="13">SUM(F101)</f>
        <v>1494</v>
      </c>
      <c r="G11" s="107">
        <f t="shared" ref="G11:M11" si="14">SUM(G101)</f>
        <v>2513</v>
      </c>
      <c r="H11" s="108">
        <f t="shared" si="14"/>
        <v>1647</v>
      </c>
      <c r="I11" s="107">
        <f t="shared" si="14"/>
        <v>2513</v>
      </c>
      <c r="J11" s="255">
        <f t="shared" si="14"/>
        <v>1518</v>
      </c>
      <c r="K11" s="256">
        <f t="shared" si="2"/>
        <v>24</v>
      </c>
      <c r="L11" s="257">
        <f t="shared" si="14"/>
        <v>1530</v>
      </c>
      <c r="M11" s="258">
        <f t="shared" si="14"/>
        <v>1530</v>
      </c>
      <c r="N11" s="259">
        <f>SUM(N101)</f>
        <v>1530</v>
      </c>
    </row>
    <row r="12" spans="2:18" ht="13.5" thickBot="1" x14ac:dyDescent="0.25">
      <c r="B12" s="217"/>
      <c r="C12" s="244"/>
      <c r="D12" s="260" t="s">
        <v>25</v>
      </c>
      <c r="E12" s="246">
        <f t="shared" ref="E12:J12" si="15">E3-E8</f>
        <v>6395</v>
      </c>
      <c r="F12" s="860">
        <f t="shared" ref="F12" si="16">F3-F8</f>
        <v>0</v>
      </c>
      <c r="G12" s="132">
        <f t="shared" si="15"/>
        <v>-9357</v>
      </c>
      <c r="H12" s="132">
        <f t="shared" si="15"/>
        <v>11999</v>
      </c>
      <c r="I12" s="132">
        <f t="shared" si="15"/>
        <v>-13332</v>
      </c>
      <c r="J12" s="222">
        <f t="shared" si="15"/>
        <v>-31558</v>
      </c>
      <c r="K12" s="132">
        <f>J12-F12</f>
        <v>-31558</v>
      </c>
      <c r="L12" s="132">
        <f>L3-L8</f>
        <v>-24666</v>
      </c>
      <c r="M12" s="132">
        <f>M3-M8</f>
        <v>-16976</v>
      </c>
      <c r="N12" s="132">
        <f>N3-N8</f>
        <v>-13717</v>
      </c>
    </row>
    <row r="13" spans="2:18" ht="13.5" thickBot="1" x14ac:dyDescent="0.25">
      <c r="B13" s="217"/>
      <c r="C13" s="261"/>
      <c r="D13" s="262" t="s">
        <v>26</v>
      </c>
      <c r="E13" s="246">
        <f t="shared" ref="E13:J13" si="17">SUM(E14+E15)</f>
        <v>4097</v>
      </c>
      <c r="F13" s="860">
        <f t="shared" ref="F13" si="18">SUM(F14+F15)</f>
        <v>0</v>
      </c>
      <c r="G13" s="132">
        <f t="shared" si="17"/>
        <v>9087</v>
      </c>
      <c r="H13" s="132">
        <f t="shared" si="17"/>
        <v>2891</v>
      </c>
      <c r="I13" s="132">
        <f t="shared" si="17"/>
        <v>10758</v>
      </c>
      <c r="J13" s="222">
        <f t="shared" si="17"/>
        <v>0</v>
      </c>
      <c r="K13" s="132">
        <f>J13-F13</f>
        <v>0</v>
      </c>
      <c r="L13" s="132">
        <f>SUM(L14+L15)</f>
        <v>0</v>
      </c>
      <c r="M13" s="132">
        <f>SUM(M14+M15)</f>
        <v>0</v>
      </c>
      <c r="N13" s="132">
        <f>SUM(N14+N15)</f>
        <v>0</v>
      </c>
    </row>
    <row r="14" spans="2:18" x14ac:dyDescent="0.2">
      <c r="B14" s="263" t="s">
        <v>27</v>
      </c>
      <c r="C14" s="264"/>
      <c r="D14" s="235" t="s">
        <v>343</v>
      </c>
      <c r="E14" s="265">
        <f t="shared" ref="E14:J14" si="19">SUM(-E105)</f>
        <v>-3176</v>
      </c>
      <c r="F14" s="867">
        <f t="shared" ref="F14" si="20">SUM(-F105)</f>
        <v>-1494</v>
      </c>
      <c r="G14" s="99">
        <f t="shared" si="19"/>
        <v>-3176</v>
      </c>
      <c r="H14" s="99">
        <f t="shared" si="19"/>
        <v>-2802</v>
      </c>
      <c r="I14" s="99">
        <f t="shared" si="19"/>
        <v>-1505</v>
      </c>
      <c r="J14" s="101">
        <f t="shared" si="19"/>
        <v>-1518</v>
      </c>
      <c r="K14" s="266">
        <f t="shared" si="2"/>
        <v>-24</v>
      </c>
      <c r="L14" s="99">
        <f>SUM(-L105)</f>
        <v>-1530</v>
      </c>
      <c r="M14" s="99">
        <f>SUM(-M105)</f>
        <v>-1530</v>
      </c>
      <c r="N14" s="99">
        <f>SUM(-N105)</f>
        <v>-1530</v>
      </c>
    </row>
    <row r="15" spans="2:18" ht="13.5" thickBot="1" x14ac:dyDescent="0.25">
      <c r="B15" s="267" t="s">
        <v>28</v>
      </c>
      <c r="C15" s="240"/>
      <c r="D15" s="253" t="s">
        <v>29</v>
      </c>
      <c r="E15" s="268">
        <f>SUM(E67)</f>
        <v>7273</v>
      </c>
      <c r="F15" s="868">
        <f t="shared" ref="F15" si="21">SUM(F67)</f>
        <v>1494</v>
      </c>
      <c r="G15" s="88">
        <f t="shared" ref="G15:M15" si="22">SUM(G67)</f>
        <v>12263</v>
      </c>
      <c r="H15" s="89">
        <f t="shared" si="22"/>
        <v>5693</v>
      </c>
      <c r="I15" s="88">
        <f t="shared" si="22"/>
        <v>12263</v>
      </c>
      <c r="J15" s="269">
        <f t="shared" si="22"/>
        <v>1518</v>
      </c>
      <c r="K15" s="270">
        <f t="shared" si="2"/>
        <v>24</v>
      </c>
      <c r="L15" s="170">
        <f t="shared" si="22"/>
        <v>1530</v>
      </c>
      <c r="M15" s="258">
        <f t="shared" si="22"/>
        <v>1530</v>
      </c>
      <c r="N15" s="259">
        <f>SUM(N67)</f>
        <v>1530</v>
      </c>
    </row>
    <row r="16" spans="2:18" ht="15" customHeight="1" thickBot="1" x14ac:dyDescent="0.25">
      <c r="B16" s="271"/>
      <c r="C16" s="272"/>
      <c r="D16" s="273" t="s">
        <v>30</v>
      </c>
      <c r="E16" s="246">
        <f t="shared" ref="E16:J16" si="23">E13+E12</f>
        <v>10492</v>
      </c>
      <c r="F16" s="860">
        <f t="shared" ref="F16" si="24">F13+F12</f>
        <v>0</v>
      </c>
      <c r="G16" s="132">
        <f t="shared" si="23"/>
        <v>-270</v>
      </c>
      <c r="H16" s="132">
        <f t="shared" si="23"/>
        <v>14890</v>
      </c>
      <c r="I16" s="132">
        <f t="shared" si="23"/>
        <v>-2574</v>
      </c>
      <c r="J16" s="222">
        <f t="shared" si="23"/>
        <v>-31558</v>
      </c>
      <c r="K16" s="132">
        <f t="shared" si="2"/>
        <v>-31558</v>
      </c>
      <c r="L16" s="132">
        <f>L13+L12</f>
        <v>-24666</v>
      </c>
      <c r="M16" s="132">
        <f>M13+M12</f>
        <v>-16976</v>
      </c>
      <c r="N16" s="132">
        <f>N13+N12</f>
        <v>-13717</v>
      </c>
    </row>
    <row r="17" spans="1:18" x14ac:dyDescent="0.2">
      <c r="B17" s="274" t="s">
        <v>31</v>
      </c>
      <c r="C17" s="275"/>
      <c r="D17" s="274"/>
      <c r="E17" s="276"/>
      <c r="F17" s="869"/>
      <c r="G17" s="277"/>
      <c r="H17" s="278"/>
      <c r="I17" s="278"/>
      <c r="J17" s="278"/>
      <c r="K17" s="278"/>
      <c r="L17" s="279"/>
      <c r="M17" s="279"/>
      <c r="N17" s="279"/>
    </row>
    <row r="18" spans="1:18" ht="9" customHeight="1" thickBot="1" x14ac:dyDescent="0.25">
      <c r="B18" s="274"/>
      <c r="C18" s="275"/>
      <c r="D18" s="274"/>
      <c r="E18" s="276"/>
      <c r="F18" s="869"/>
      <c r="G18" s="277"/>
      <c r="H18" s="278"/>
      <c r="I18" s="278"/>
      <c r="J18" s="278"/>
      <c r="K18" s="278"/>
      <c r="L18" s="279"/>
      <c r="M18" s="279"/>
      <c r="N18" s="279"/>
    </row>
    <row r="19" spans="1:18" ht="5.25" customHeight="1" thickBot="1" x14ac:dyDescent="0.25">
      <c r="B19" s="280"/>
      <c r="C19" s="281"/>
      <c r="D19" s="281"/>
      <c r="E19" s="282"/>
      <c r="F19" s="950"/>
      <c r="G19" s="283"/>
      <c r="H19" s="283"/>
      <c r="I19" s="283"/>
      <c r="J19" s="284"/>
      <c r="K19" s="284"/>
      <c r="L19" s="285"/>
      <c r="M19" s="285"/>
      <c r="N19" s="286"/>
    </row>
    <row r="20" spans="1:18" ht="13.5" thickBot="1" x14ac:dyDescent="0.25">
      <c r="B20" s="287"/>
      <c r="C20" s="288"/>
      <c r="D20" s="219" t="s">
        <v>32</v>
      </c>
      <c r="E20" s="289"/>
      <c r="F20" s="951"/>
      <c r="G20" s="290"/>
      <c r="H20" s="290"/>
      <c r="I20" s="290"/>
      <c r="J20" s="291"/>
      <c r="K20" s="291"/>
      <c r="L20" s="288"/>
      <c r="M20" s="288"/>
      <c r="N20" s="292"/>
      <c r="P20" s="6"/>
      <c r="Q20" s="6"/>
      <c r="R20" s="6"/>
    </row>
    <row r="21" spans="1:18" x14ac:dyDescent="0.2">
      <c r="B21" s="287"/>
      <c r="C21" s="293"/>
      <c r="D21" s="293" t="s">
        <v>33</v>
      </c>
      <c r="E21" s="294"/>
      <c r="F21" s="951"/>
      <c r="G21" s="290"/>
      <c r="H21" s="290"/>
      <c r="I21" s="290"/>
      <c r="J21" s="291"/>
      <c r="K21" s="291"/>
      <c r="L21" s="288"/>
      <c r="M21" s="288"/>
      <c r="N21" s="292"/>
      <c r="P21" s="6"/>
      <c r="Q21" s="6"/>
      <c r="R21" s="6"/>
    </row>
    <row r="22" spans="1:18" ht="4.5" customHeight="1" thickBot="1" x14ac:dyDescent="0.25">
      <c r="B22" s="295"/>
      <c r="C22" s="296"/>
      <c r="D22" s="296"/>
      <c r="E22" s="297"/>
      <c r="F22" s="952"/>
      <c r="G22" s="298"/>
      <c r="H22" s="298"/>
      <c r="I22" s="298"/>
      <c r="J22" s="299"/>
      <c r="K22" s="299"/>
      <c r="L22" s="300"/>
      <c r="M22" s="300"/>
      <c r="N22" s="301"/>
      <c r="P22" s="6"/>
      <c r="Q22" s="6"/>
      <c r="R22" s="6"/>
    </row>
    <row r="23" spans="1:18" s="4" customFormat="1" ht="25.5" thickBot="1" x14ac:dyDescent="0.3">
      <c r="B23" s="208"/>
      <c r="C23" s="209"/>
      <c r="D23" s="210" t="s">
        <v>0</v>
      </c>
      <c r="E23" s="211" t="s">
        <v>345</v>
      </c>
      <c r="F23" s="949" t="s">
        <v>346</v>
      </c>
      <c r="G23" s="212" t="s">
        <v>347</v>
      </c>
      <c r="H23" s="213" t="s">
        <v>348</v>
      </c>
      <c r="I23" s="213" t="s">
        <v>349</v>
      </c>
      <c r="J23" s="214" t="s">
        <v>350</v>
      </c>
      <c r="K23" s="215" t="s">
        <v>351</v>
      </c>
      <c r="L23" s="62" t="s">
        <v>7</v>
      </c>
      <c r="M23" s="216" t="s">
        <v>8</v>
      </c>
      <c r="N23" s="63" t="s">
        <v>352</v>
      </c>
    </row>
    <row r="24" spans="1:18" x14ac:dyDescent="0.2">
      <c r="A24" s="1">
        <v>1</v>
      </c>
      <c r="B24" s="73">
        <v>1111</v>
      </c>
      <c r="C24" s="305"/>
      <c r="D24" s="75" t="s">
        <v>37</v>
      </c>
      <c r="E24" s="306">
        <v>31637</v>
      </c>
      <c r="F24" s="861">
        <v>30568</v>
      </c>
      <c r="G24" s="228">
        <v>32751</v>
      </c>
      <c r="H24" s="307">
        <v>23652</v>
      </c>
      <c r="I24" s="228">
        <v>32751</v>
      </c>
      <c r="J24" s="229">
        <v>30568</v>
      </c>
      <c r="K24" s="308">
        <f t="shared" ref="K24:K33" si="25">J24-F24</f>
        <v>0</v>
      </c>
      <c r="L24" s="228">
        <v>27171</v>
      </c>
      <c r="M24" s="228">
        <v>28142</v>
      </c>
      <c r="N24" s="228">
        <v>29112</v>
      </c>
      <c r="P24" s="6"/>
      <c r="Q24" s="6"/>
      <c r="R24" s="6"/>
    </row>
    <row r="25" spans="1:18" ht="13.5" thickBot="1" x14ac:dyDescent="0.25">
      <c r="A25" s="1">
        <v>2</v>
      </c>
      <c r="B25" s="309">
        <v>1211</v>
      </c>
      <c r="C25" s="310"/>
      <c r="D25" s="311" t="s">
        <v>38</v>
      </c>
      <c r="E25" s="312">
        <v>49146</v>
      </c>
      <c r="F25" s="862">
        <v>49404</v>
      </c>
      <c r="G25" s="232">
        <v>50050</v>
      </c>
      <c r="H25" s="313">
        <v>35378</v>
      </c>
      <c r="I25" s="232">
        <v>50050</v>
      </c>
      <c r="J25" s="109">
        <v>49404</v>
      </c>
      <c r="K25" s="108">
        <f t="shared" si="25"/>
        <v>0</v>
      </c>
      <c r="L25" s="232">
        <v>50695</v>
      </c>
      <c r="M25" s="232">
        <v>52633</v>
      </c>
      <c r="N25" s="232">
        <v>54247</v>
      </c>
      <c r="P25" s="6"/>
      <c r="Q25" s="6"/>
      <c r="R25" s="6"/>
    </row>
    <row r="26" spans="1:18" ht="13.5" thickBot="1" x14ac:dyDescent="0.25">
      <c r="B26" s="314"/>
      <c r="C26" s="315"/>
      <c r="D26" s="40" t="s">
        <v>39</v>
      </c>
      <c r="E26" s="316">
        <f t="shared" ref="E26:J26" si="26">SUM(E24:E25)</f>
        <v>80783</v>
      </c>
      <c r="F26" s="874">
        <f t="shared" ref="F26" si="27">SUM(F24:F25)</f>
        <v>79972</v>
      </c>
      <c r="G26" s="316">
        <f t="shared" si="26"/>
        <v>82801</v>
      </c>
      <c r="H26" s="318">
        <f t="shared" si="26"/>
        <v>59030</v>
      </c>
      <c r="I26" s="316">
        <f t="shared" si="26"/>
        <v>82801</v>
      </c>
      <c r="J26" s="319">
        <f t="shared" si="26"/>
        <v>79972</v>
      </c>
      <c r="K26" s="121">
        <f t="shared" si="25"/>
        <v>0</v>
      </c>
      <c r="L26" s="316">
        <f>SUM(L24:L25)</f>
        <v>77866</v>
      </c>
      <c r="M26" s="317">
        <f>SUM(M24:M25)</f>
        <v>80775</v>
      </c>
      <c r="N26" s="316">
        <f>SUM(N24:N25)</f>
        <v>83359</v>
      </c>
      <c r="P26" s="6"/>
      <c r="Q26" s="6"/>
      <c r="R26" s="6"/>
    </row>
    <row r="27" spans="1:18" x14ac:dyDescent="0.2">
      <c r="A27" s="1">
        <v>3</v>
      </c>
      <c r="B27" s="9">
        <v>1341</v>
      </c>
      <c r="C27" s="139"/>
      <c r="D27" s="52" t="s">
        <v>40</v>
      </c>
      <c r="E27" s="53">
        <v>1171</v>
      </c>
      <c r="F27" s="875">
        <v>1100</v>
      </c>
      <c r="G27" s="185">
        <v>1100</v>
      </c>
      <c r="H27" s="142">
        <v>1092</v>
      </c>
      <c r="I27" s="143">
        <v>1100</v>
      </c>
      <c r="J27" s="320">
        <v>1100</v>
      </c>
      <c r="K27" s="100">
        <f t="shared" si="25"/>
        <v>0</v>
      </c>
      <c r="L27" s="143">
        <v>1100</v>
      </c>
      <c r="M27" s="142">
        <v>1100</v>
      </c>
      <c r="N27" s="143">
        <v>1100</v>
      </c>
      <c r="P27" s="6"/>
      <c r="Q27" s="6"/>
      <c r="R27" s="6"/>
    </row>
    <row r="28" spans="1:18" x14ac:dyDescent="0.2">
      <c r="A28" s="1">
        <v>4</v>
      </c>
      <c r="B28" s="321">
        <v>1343</v>
      </c>
      <c r="C28" s="147"/>
      <c r="D28" s="322" t="s">
        <v>41</v>
      </c>
      <c r="E28" s="207">
        <v>1732</v>
      </c>
      <c r="F28" s="876">
        <v>1400</v>
      </c>
      <c r="G28" s="323">
        <v>1500</v>
      </c>
      <c r="H28" s="152">
        <v>1316</v>
      </c>
      <c r="I28" s="153">
        <v>1500</v>
      </c>
      <c r="J28" s="324">
        <v>1400</v>
      </c>
      <c r="K28" s="325">
        <f t="shared" si="25"/>
        <v>0</v>
      </c>
      <c r="L28" s="153">
        <v>1400</v>
      </c>
      <c r="M28" s="152">
        <v>1400</v>
      </c>
      <c r="N28" s="153">
        <v>1400</v>
      </c>
      <c r="P28" s="6"/>
      <c r="Q28" s="6"/>
      <c r="R28" s="6"/>
    </row>
    <row r="29" spans="1:18" x14ac:dyDescent="0.2">
      <c r="A29" s="1">
        <v>5</v>
      </c>
      <c r="B29" s="321">
        <v>1345</v>
      </c>
      <c r="C29" s="147"/>
      <c r="D29" s="322" t="s">
        <v>42</v>
      </c>
      <c r="E29" s="207">
        <v>1270</v>
      </c>
      <c r="F29" s="876">
        <v>1000</v>
      </c>
      <c r="G29" s="323">
        <v>900</v>
      </c>
      <c r="H29" s="152">
        <v>940</v>
      </c>
      <c r="I29" s="153">
        <v>1000</v>
      </c>
      <c r="J29" s="324">
        <v>1000</v>
      </c>
      <c r="K29" s="326">
        <f t="shared" si="25"/>
        <v>0</v>
      </c>
      <c r="L29" s="153">
        <v>1000</v>
      </c>
      <c r="M29" s="152">
        <v>1000</v>
      </c>
      <c r="N29" s="153">
        <v>1000</v>
      </c>
      <c r="P29" s="6"/>
      <c r="Q29" s="6"/>
      <c r="R29" s="6"/>
    </row>
    <row r="30" spans="1:18" x14ac:dyDescent="0.2">
      <c r="A30" s="1">
        <v>6</v>
      </c>
      <c r="B30" s="321">
        <v>1347</v>
      </c>
      <c r="C30" s="147"/>
      <c r="D30" s="322" t="s">
        <v>43</v>
      </c>
      <c r="E30" s="207">
        <v>6352</v>
      </c>
      <c r="F30" s="876">
        <v>4000</v>
      </c>
      <c r="G30" s="323">
        <v>4000</v>
      </c>
      <c r="H30" s="152">
        <v>4338</v>
      </c>
      <c r="I30" s="153">
        <v>5000</v>
      </c>
      <c r="J30" s="324">
        <v>0</v>
      </c>
      <c r="K30" s="963">
        <f t="shared" si="25"/>
        <v>-4000</v>
      </c>
      <c r="L30" s="153">
        <v>0</v>
      </c>
      <c r="M30" s="152">
        <v>0</v>
      </c>
      <c r="N30" s="153">
        <v>0</v>
      </c>
      <c r="P30" s="6"/>
      <c r="Q30" s="6"/>
      <c r="R30" s="6"/>
    </row>
    <row r="31" spans="1:18" x14ac:dyDescent="0.2">
      <c r="B31" s="321">
        <v>1349</v>
      </c>
      <c r="C31" s="147"/>
      <c r="D31" s="322" t="s">
        <v>369</v>
      </c>
      <c r="E31" s="207">
        <v>0</v>
      </c>
      <c r="F31" s="876">
        <v>0</v>
      </c>
      <c r="G31" s="323">
        <v>0</v>
      </c>
      <c r="H31" s="152">
        <v>0</v>
      </c>
      <c r="I31" s="153">
        <v>0</v>
      </c>
      <c r="J31" s="324">
        <v>1000</v>
      </c>
      <c r="K31" s="327">
        <f t="shared" si="25"/>
        <v>1000</v>
      </c>
      <c r="L31" s="153">
        <v>0</v>
      </c>
      <c r="M31" s="152">
        <v>0</v>
      </c>
      <c r="N31" s="153">
        <v>0</v>
      </c>
      <c r="P31" s="6"/>
      <c r="Q31" s="6"/>
      <c r="R31" s="6"/>
    </row>
    <row r="32" spans="1:18" x14ac:dyDescent="0.2">
      <c r="A32" s="1">
        <v>7</v>
      </c>
      <c r="B32" s="321">
        <v>1351</v>
      </c>
      <c r="C32" s="147"/>
      <c r="D32" s="328" t="s">
        <v>44</v>
      </c>
      <c r="E32" s="149">
        <v>1405</v>
      </c>
      <c r="F32" s="876">
        <v>800</v>
      </c>
      <c r="G32" s="323">
        <v>1470</v>
      </c>
      <c r="H32" s="152">
        <v>1405</v>
      </c>
      <c r="I32" s="153">
        <v>1470</v>
      </c>
      <c r="J32" s="324">
        <v>0</v>
      </c>
      <c r="K32" s="325">
        <f t="shared" si="25"/>
        <v>-800</v>
      </c>
      <c r="L32" s="153"/>
      <c r="M32" s="152"/>
      <c r="N32" s="153"/>
      <c r="P32" s="6"/>
      <c r="Q32" s="6"/>
      <c r="R32" s="6"/>
    </row>
    <row r="33" spans="1:18" x14ac:dyDescent="0.2">
      <c r="A33" s="1">
        <v>8</v>
      </c>
      <c r="B33" s="329">
        <v>1361</v>
      </c>
      <c r="C33" s="330"/>
      <c r="D33" s="148" t="s">
        <v>45</v>
      </c>
      <c r="E33" s="149">
        <v>2921</v>
      </c>
      <c r="F33" s="877">
        <v>1500</v>
      </c>
      <c r="G33" s="332">
        <v>2500</v>
      </c>
      <c r="H33" s="170">
        <v>1629</v>
      </c>
      <c r="I33" s="51">
        <v>2000</v>
      </c>
      <c r="J33" s="333">
        <v>0</v>
      </c>
      <c r="K33" s="325">
        <f t="shared" si="25"/>
        <v>-1500</v>
      </c>
      <c r="L33" s="51"/>
      <c r="M33" s="170"/>
      <c r="N33" s="51"/>
      <c r="P33" s="6"/>
      <c r="Q33" s="6"/>
      <c r="R33" s="6"/>
    </row>
    <row r="34" spans="1:18" ht="13.5" thickBot="1" x14ac:dyDescent="0.25">
      <c r="B34" s="309"/>
      <c r="C34" s="334"/>
      <c r="D34" s="335" t="s">
        <v>46</v>
      </c>
      <c r="E34" s="336">
        <f t="shared" ref="E34:N34" si="28">SUM(E27:E33)</f>
        <v>14851</v>
      </c>
      <c r="F34" s="878">
        <f t="shared" ref="F34" si="29">SUM(F27:F33)</f>
        <v>9800</v>
      </c>
      <c r="G34" s="336">
        <f t="shared" si="28"/>
        <v>11470</v>
      </c>
      <c r="H34" s="337">
        <f t="shared" si="28"/>
        <v>10720</v>
      </c>
      <c r="I34" s="338">
        <f t="shared" si="28"/>
        <v>12070</v>
      </c>
      <c r="J34" s="339">
        <f t="shared" si="28"/>
        <v>4500</v>
      </c>
      <c r="K34" s="340">
        <f t="shared" si="28"/>
        <v>-5300</v>
      </c>
      <c r="L34" s="341">
        <f t="shared" si="28"/>
        <v>3500</v>
      </c>
      <c r="M34" s="342">
        <f t="shared" si="28"/>
        <v>3500</v>
      </c>
      <c r="N34" s="341">
        <f t="shared" si="28"/>
        <v>3500</v>
      </c>
      <c r="P34" s="6"/>
      <c r="Q34" s="6"/>
      <c r="R34" s="6"/>
    </row>
    <row r="35" spans="1:18" ht="13.5" thickBot="1" x14ac:dyDescent="0.25">
      <c r="B35" s="314"/>
      <c r="C35" s="315"/>
      <c r="D35" s="343" t="s">
        <v>47</v>
      </c>
      <c r="E35" s="344">
        <f t="shared" ref="E35:N35" si="30">SUM(E26+E34)</f>
        <v>95634</v>
      </c>
      <c r="F35" s="879">
        <f t="shared" ref="F35" si="31">SUM(F26+F34)</f>
        <v>89772</v>
      </c>
      <c r="G35" s="345">
        <f t="shared" si="30"/>
        <v>94271</v>
      </c>
      <c r="H35" s="346">
        <f t="shared" si="30"/>
        <v>69750</v>
      </c>
      <c r="I35" s="347">
        <f t="shared" si="30"/>
        <v>94871</v>
      </c>
      <c r="J35" s="348">
        <f t="shared" si="30"/>
        <v>84472</v>
      </c>
      <c r="K35" s="349">
        <f t="shared" si="30"/>
        <v>-5300</v>
      </c>
      <c r="L35" s="345">
        <f t="shared" si="30"/>
        <v>81366</v>
      </c>
      <c r="M35" s="346">
        <f t="shared" si="30"/>
        <v>84275</v>
      </c>
      <c r="N35" s="345">
        <f t="shared" si="30"/>
        <v>86859</v>
      </c>
      <c r="P35" s="6"/>
      <c r="Q35" s="6"/>
      <c r="R35" s="6"/>
    </row>
    <row r="36" spans="1:18" x14ac:dyDescent="0.2">
      <c r="A36" s="7"/>
      <c r="B36" s="178"/>
      <c r="C36" s="350"/>
      <c r="D36" s="351"/>
      <c r="E36" s="352"/>
      <c r="F36" s="880"/>
      <c r="G36" s="354"/>
      <c r="H36" s="354"/>
      <c r="I36" s="355"/>
      <c r="J36" s="353"/>
      <c r="K36" s="356"/>
      <c r="L36" s="354"/>
      <c r="M36" s="354"/>
      <c r="N36" s="354"/>
      <c r="P36" s="6"/>
      <c r="Q36" s="6"/>
      <c r="R36" s="6"/>
    </row>
    <row r="37" spans="1:18" x14ac:dyDescent="0.2">
      <c r="A37" s="7"/>
      <c r="B37" s="178"/>
      <c r="C37" s="350"/>
      <c r="D37" s="351"/>
      <c r="E37" s="352"/>
      <c r="F37" s="880"/>
      <c r="G37" s="354"/>
      <c r="H37" s="354"/>
      <c r="I37" s="355"/>
      <c r="J37" s="353"/>
      <c r="K37" s="356"/>
      <c r="L37" s="354"/>
      <c r="M37" s="354"/>
      <c r="N37" s="354"/>
      <c r="P37" s="6"/>
      <c r="Q37" s="6"/>
      <c r="R37" s="6"/>
    </row>
    <row r="38" spans="1:18" x14ac:dyDescent="0.2">
      <c r="A38" s="7"/>
      <c r="B38" s="178"/>
      <c r="C38" s="350"/>
      <c r="D38" s="351"/>
      <c r="E38" s="352"/>
      <c r="F38" s="880"/>
      <c r="G38" s="354"/>
      <c r="H38" s="354"/>
      <c r="I38" s="355"/>
      <c r="J38" s="353"/>
      <c r="K38" s="356"/>
      <c r="L38" s="354"/>
      <c r="M38" s="354"/>
      <c r="N38" s="354"/>
      <c r="P38" s="6"/>
      <c r="Q38" s="6"/>
      <c r="R38" s="6"/>
    </row>
    <row r="39" spans="1:18" ht="13.5" thickBot="1" x14ac:dyDescent="0.25">
      <c r="A39" s="7"/>
      <c r="B39" s="178"/>
      <c r="C39" s="350"/>
      <c r="D39" s="351"/>
      <c r="E39" s="352"/>
      <c r="F39" s="880"/>
      <c r="G39" s="354"/>
      <c r="H39" s="354"/>
      <c r="I39" s="355"/>
      <c r="J39" s="353"/>
      <c r="K39" s="356"/>
      <c r="L39" s="354"/>
      <c r="M39" s="354"/>
      <c r="N39" s="354"/>
      <c r="P39" s="6"/>
      <c r="Q39" s="6"/>
      <c r="R39" s="6"/>
    </row>
    <row r="40" spans="1:18" ht="6" customHeight="1" x14ac:dyDescent="0.2">
      <c r="B40" s="280"/>
      <c r="C40" s="281"/>
      <c r="D40" s="281"/>
      <c r="E40" s="282"/>
      <c r="F40" s="950"/>
      <c r="G40" s="283"/>
      <c r="H40" s="283"/>
      <c r="I40" s="283"/>
      <c r="J40" s="284"/>
      <c r="K40" s="284"/>
      <c r="L40" s="285"/>
      <c r="M40" s="285"/>
      <c r="N40" s="286"/>
      <c r="P40" s="6"/>
      <c r="Q40" s="6"/>
      <c r="R40" s="6"/>
    </row>
    <row r="41" spans="1:18" ht="13.5" customHeight="1" x14ac:dyDescent="0.2">
      <c r="B41" s="287"/>
      <c r="C41" s="293"/>
      <c r="D41" s="293" t="s">
        <v>48</v>
      </c>
      <c r="E41" s="294"/>
      <c r="F41" s="951"/>
      <c r="G41" s="290"/>
      <c r="H41" s="290"/>
      <c r="I41" s="290"/>
      <c r="J41" s="291"/>
      <c r="K41" s="291"/>
      <c r="L41" s="288"/>
      <c r="M41" s="288"/>
      <c r="N41" s="292"/>
      <c r="P41" s="6"/>
      <c r="Q41" s="6"/>
      <c r="R41" s="6"/>
    </row>
    <row r="42" spans="1:18" ht="6.75" customHeight="1" thickBot="1" x14ac:dyDescent="0.25">
      <c r="B42" s="295"/>
      <c r="C42" s="296"/>
      <c r="D42" s="296"/>
      <c r="E42" s="297"/>
      <c r="F42" s="952"/>
      <c r="G42" s="298"/>
      <c r="H42" s="298"/>
      <c r="I42" s="298"/>
      <c r="J42" s="299"/>
      <c r="K42" s="299"/>
      <c r="L42" s="300"/>
      <c r="M42" s="300"/>
      <c r="N42" s="301"/>
      <c r="P42" s="6"/>
      <c r="Q42" s="6"/>
      <c r="R42" s="6"/>
    </row>
    <row r="43" spans="1:18" s="4" customFormat="1" ht="25.5" thickBot="1" x14ac:dyDescent="0.3">
      <c r="B43" s="208"/>
      <c r="C43" s="209"/>
      <c r="D43" s="210" t="s">
        <v>0</v>
      </c>
      <c r="E43" s="211" t="s">
        <v>345</v>
      </c>
      <c r="F43" s="949" t="s">
        <v>346</v>
      </c>
      <c r="G43" s="212" t="s">
        <v>347</v>
      </c>
      <c r="H43" s="213" t="s">
        <v>348</v>
      </c>
      <c r="I43" s="213" t="s">
        <v>349</v>
      </c>
      <c r="J43" s="214" t="s">
        <v>350</v>
      </c>
      <c r="K43" s="215" t="s">
        <v>351</v>
      </c>
      <c r="L43" s="62" t="s">
        <v>7</v>
      </c>
      <c r="M43" s="216" t="s">
        <v>8</v>
      </c>
      <c r="N43" s="63" t="s">
        <v>352</v>
      </c>
    </row>
    <row r="44" spans="1:18" x14ac:dyDescent="0.2">
      <c r="A44" s="1">
        <v>9</v>
      </c>
      <c r="B44" s="95">
        <v>2343</v>
      </c>
      <c r="C44" s="359">
        <v>2119</v>
      </c>
      <c r="D44" s="360" t="s">
        <v>49</v>
      </c>
      <c r="E44" s="53">
        <v>2</v>
      </c>
      <c r="F44" s="867">
        <v>2</v>
      </c>
      <c r="G44" s="265">
        <v>2</v>
      </c>
      <c r="H44" s="361">
        <v>2</v>
      </c>
      <c r="I44" s="228">
        <v>2</v>
      </c>
      <c r="J44" s="101">
        <v>2</v>
      </c>
      <c r="K44" s="100">
        <f t="shared" ref="K44:K50" si="32">J44-F44</f>
        <v>0</v>
      </c>
      <c r="L44" s="362">
        <v>2</v>
      </c>
      <c r="M44" s="100">
        <v>2</v>
      </c>
      <c r="N44" s="362">
        <v>2</v>
      </c>
      <c r="P44" s="6"/>
      <c r="Q44" s="6"/>
      <c r="R44" s="6"/>
    </row>
    <row r="45" spans="1:18" x14ac:dyDescent="0.2">
      <c r="A45" s="1">
        <v>10</v>
      </c>
      <c r="B45" s="329">
        <v>2141</v>
      </c>
      <c r="C45" s="330">
        <v>6310</v>
      </c>
      <c r="D45" s="148" t="s">
        <v>50</v>
      </c>
      <c r="E45" s="149">
        <v>60</v>
      </c>
      <c r="F45" s="863">
        <v>50</v>
      </c>
      <c r="G45" s="237">
        <v>50</v>
      </c>
      <c r="H45" s="327">
        <v>42</v>
      </c>
      <c r="I45" s="237">
        <v>50</v>
      </c>
      <c r="J45" s="238">
        <v>50</v>
      </c>
      <c r="K45" s="327">
        <f t="shared" si="32"/>
        <v>0</v>
      </c>
      <c r="L45" s="183">
        <v>50</v>
      </c>
      <c r="M45" s="327">
        <v>50</v>
      </c>
      <c r="N45" s="183">
        <v>50</v>
      </c>
      <c r="P45" s="6"/>
      <c r="Q45" s="6"/>
      <c r="R45" s="6"/>
    </row>
    <row r="46" spans="1:18" x14ac:dyDescent="0.2">
      <c r="A46" s="1">
        <v>11</v>
      </c>
      <c r="B46" s="103">
        <v>2212</v>
      </c>
      <c r="C46" s="104">
        <v>6409</v>
      </c>
      <c r="D46" s="105" t="s">
        <v>51</v>
      </c>
      <c r="E46" s="106">
        <v>2</v>
      </c>
      <c r="F46" s="862">
        <v>0</v>
      </c>
      <c r="G46" s="232">
        <v>0</v>
      </c>
      <c r="H46" s="108">
        <v>2</v>
      </c>
      <c r="I46" s="232">
        <v>2</v>
      </c>
      <c r="J46" s="109">
        <v>0</v>
      </c>
      <c r="K46" s="327">
        <f t="shared" si="32"/>
        <v>0</v>
      </c>
      <c r="L46" s="107">
        <v>0</v>
      </c>
      <c r="M46" s="108">
        <v>0</v>
      </c>
      <c r="N46" s="107">
        <v>0</v>
      </c>
      <c r="P46" s="6"/>
      <c r="Q46" s="6"/>
      <c r="R46" s="6"/>
    </row>
    <row r="47" spans="1:18" x14ac:dyDescent="0.2">
      <c r="A47" s="1">
        <v>12</v>
      </c>
      <c r="B47" s="103">
        <v>2229</v>
      </c>
      <c r="C47" s="104">
        <v>6409</v>
      </c>
      <c r="D47" s="105" t="s">
        <v>52</v>
      </c>
      <c r="E47" s="106">
        <v>3</v>
      </c>
      <c r="F47" s="862">
        <v>0</v>
      </c>
      <c r="G47" s="232">
        <v>0</v>
      </c>
      <c r="H47" s="108">
        <v>3</v>
      </c>
      <c r="I47" s="232">
        <v>3</v>
      </c>
      <c r="J47" s="109">
        <v>0</v>
      </c>
      <c r="K47" s="327">
        <f t="shared" si="32"/>
        <v>0</v>
      </c>
      <c r="L47" s="107">
        <v>0</v>
      </c>
      <c r="M47" s="108">
        <v>0</v>
      </c>
      <c r="N47" s="107">
        <v>0</v>
      </c>
      <c r="P47" s="6"/>
      <c r="Q47" s="6"/>
      <c r="R47" s="6"/>
    </row>
    <row r="48" spans="1:18" x14ac:dyDescent="0.2">
      <c r="A48" s="1">
        <v>13</v>
      </c>
      <c r="B48" s="329">
        <v>2324</v>
      </c>
      <c r="C48" s="330">
        <v>6409</v>
      </c>
      <c r="D48" s="148" t="s">
        <v>53</v>
      </c>
      <c r="E48" s="149">
        <v>48</v>
      </c>
      <c r="F48" s="863">
        <v>0</v>
      </c>
      <c r="G48" s="237">
        <v>0</v>
      </c>
      <c r="H48" s="327">
        <v>48</v>
      </c>
      <c r="I48" s="237">
        <v>48</v>
      </c>
      <c r="J48" s="238">
        <v>0</v>
      </c>
      <c r="K48" s="327">
        <f t="shared" si="32"/>
        <v>0</v>
      </c>
      <c r="L48" s="183">
        <v>0</v>
      </c>
      <c r="M48" s="327">
        <v>0</v>
      </c>
      <c r="N48" s="183">
        <v>0</v>
      </c>
      <c r="P48" s="6"/>
      <c r="Q48" s="6"/>
      <c r="R48" s="6"/>
    </row>
    <row r="49" spans="1:18" ht="13.5" thickBot="1" x14ac:dyDescent="0.25">
      <c r="A49" s="1">
        <v>14</v>
      </c>
      <c r="B49" s="363">
        <v>2329</v>
      </c>
      <c r="C49" s="364">
        <v>6409</v>
      </c>
      <c r="D49" s="365" t="s">
        <v>54</v>
      </c>
      <c r="E49" s="27">
        <v>0</v>
      </c>
      <c r="F49" s="864">
        <v>0</v>
      </c>
      <c r="G49" s="242">
        <v>0</v>
      </c>
      <c r="H49" s="367">
        <v>0</v>
      </c>
      <c r="I49" s="242">
        <v>0</v>
      </c>
      <c r="J49" s="243">
        <v>0</v>
      </c>
      <c r="K49" s="367">
        <f t="shared" si="32"/>
        <v>0</v>
      </c>
      <c r="L49" s="368">
        <v>0</v>
      </c>
      <c r="M49" s="367">
        <v>0</v>
      </c>
      <c r="N49" s="368">
        <v>0</v>
      </c>
      <c r="P49" s="6"/>
      <c r="Q49" s="6"/>
      <c r="R49" s="6"/>
    </row>
    <row r="50" spans="1:18" ht="13.5" thickBot="1" x14ac:dyDescent="0.25">
      <c r="B50" s="29"/>
      <c r="C50" s="369"/>
      <c r="D50" s="304" t="s">
        <v>47</v>
      </c>
      <c r="E50" s="132">
        <f t="shared" ref="E50:J50" si="33">SUM(E44:E49)</f>
        <v>115</v>
      </c>
      <c r="F50" s="860">
        <f t="shared" ref="F50" si="34">SUM(F44:F49)</f>
        <v>52</v>
      </c>
      <c r="G50" s="132">
        <f t="shared" si="33"/>
        <v>52</v>
      </c>
      <c r="H50" s="221">
        <f t="shared" si="33"/>
        <v>97</v>
      </c>
      <c r="I50" s="223">
        <f t="shared" si="33"/>
        <v>105</v>
      </c>
      <c r="J50" s="222">
        <f t="shared" si="33"/>
        <v>52</v>
      </c>
      <c r="K50" s="370">
        <f t="shared" si="32"/>
        <v>0</v>
      </c>
      <c r="L50" s="132">
        <f>SUM(L44:L49)</f>
        <v>52</v>
      </c>
      <c r="M50" s="132">
        <f>SUM(M44:M49)</f>
        <v>52</v>
      </c>
      <c r="N50" s="132">
        <f>SUM(N44:N49)</f>
        <v>52</v>
      </c>
      <c r="P50" s="6"/>
      <c r="Q50" s="6"/>
      <c r="R50" s="6"/>
    </row>
    <row r="51" spans="1:18" ht="11.25" customHeight="1" x14ac:dyDescent="0.2">
      <c r="B51" s="280"/>
      <c r="C51" s="371"/>
      <c r="D51" s="371"/>
      <c r="E51" s="372"/>
      <c r="F51" s="950"/>
      <c r="G51" s="373"/>
      <c r="H51" s="283"/>
      <c r="I51" s="283"/>
      <c r="J51" s="284"/>
      <c r="K51" s="284"/>
      <c r="L51" s="285"/>
      <c r="M51" s="285"/>
      <c r="N51" s="286"/>
      <c r="P51" s="6"/>
      <c r="Q51" s="6"/>
      <c r="R51" s="6"/>
    </row>
    <row r="52" spans="1:18" x14ac:dyDescent="0.2">
      <c r="B52" s="287"/>
      <c r="C52" s="293" t="s">
        <v>55</v>
      </c>
      <c r="D52" s="293"/>
      <c r="E52" s="294"/>
      <c r="F52" s="951"/>
      <c r="G52" s="290"/>
      <c r="H52" s="290"/>
      <c r="I52" s="290"/>
      <c r="J52" s="291"/>
      <c r="K52" s="291"/>
      <c r="L52" s="288"/>
      <c r="M52" s="288"/>
      <c r="N52" s="292"/>
      <c r="P52" s="6"/>
      <c r="Q52" s="6"/>
      <c r="R52" s="6"/>
    </row>
    <row r="53" spans="1:18" ht="9" customHeight="1" thickBot="1" x14ac:dyDescent="0.25">
      <c r="B53" s="295"/>
      <c r="C53" s="296"/>
      <c r="D53" s="296"/>
      <c r="E53" s="297"/>
      <c r="F53" s="952"/>
      <c r="G53" s="298"/>
      <c r="H53" s="298"/>
      <c r="I53" s="298"/>
      <c r="J53" s="299"/>
      <c r="K53" s="299"/>
      <c r="L53" s="300"/>
      <c r="M53" s="300"/>
      <c r="N53" s="301"/>
      <c r="P53" s="6"/>
      <c r="Q53" s="6"/>
      <c r="R53" s="6"/>
    </row>
    <row r="54" spans="1:18" s="4" customFormat="1" ht="25.5" thickBot="1" x14ac:dyDescent="0.3">
      <c r="B54" s="208"/>
      <c r="C54" s="209"/>
      <c r="D54" s="210" t="s">
        <v>0</v>
      </c>
      <c r="E54" s="211" t="s">
        <v>345</v>
      </c>
      <c r="F54" s="949" t="s">
        <v>346</v>
      </c>
      <c r="G54" s="212" t="s">
        <v>347</v>
      </c>
      <c r="H54" s="213" t="s">
        <v>348</v>
      </c>
      <c r="I54" s="213" t="s">
        <v>349</v>
      </c>
      <c r="J54" s="214" t="s">
        <v>350</v>
      </c>
      <c r="K54" s="215" t="s">
        <v>351</v>
      </c>
      <c r="L54" s="62" t="s">
        <v>7</v>
      </c>
      <c r="M54" s="216" t="s">
        <v>8</v>
      </c>
      <c r="N54" s="63" t="s">
        <v>352</v>
      </c>
    </row>
    <row r="55" spans="1:18" x14ac:dyDescent="0.2">
      <c r="A55" s="1">
        <v>15</v>
      </c>
      <c r="B55" s="9">
        <v>4111</v>
      </c>
      <c r="C55" s="139"/>
      <c r="D55" s="52" t="s">
        <v>353</v>
      </c>
      <c r="E55" s="306">
        <v>3096</v>
      </c>
      <c r="F55" s="881">
        <v>0</v>
      </c>
      <c r="G55" s="186">
        <v>2397</v>
      </c>
      <c r="H55" s="142">
        <v>2943</v>
      </c>
      <c r="I55" s="13">
        <v>2397</v>
      </c>
      <c r="J55" s="375">
        <v>0</v>
      </c>
      <c r="K55" s="100">
        <f t="shared" ref="K55:K62" si="35">J55-F55</f>
        <v>0</v>
      </c>
      <c r="L55" s="15">
        <v>0</v>
      </c>
      <c r="M55" s="145">
        <v>0</v>
      </c>
      <c r="N55" s="15">
        <v>0</v>
      </c>
      <c r="P55" s="6"/>
      <c r="Q55" s="6"/>
      <c r="R55" s="6"/>
    </row>
    <row r="56" spans="1:18" x14ac:dyDescent="0.2">
      <c r="A56" s="1">
        <v>16</v>
      </c>
      <c r="B56" s="321">
        <v>4111</v>
      </c>
      <c r="C56" s="147"/>
      <c r="D56" s="322" t="s">
        <v>354</v>
      </c>
      <c r="E56" s="207">
        <v>0</v>
      </c>
      <c r="F56" s="882">
        <v>0</v>
      </c>
      <c r="G56" s="151">
        <v>153</v>
      </c>
      <c r="H56" s="152">
        <v>153</v>
      </c>
      <c r="I56" s="153">
        <v>153</v>
      </c>
      <c r="J56" s="377">
        <v>0</v>
      </c>
      <c r="K56" s="327">
        <f t="shared" si="35"/>
        <v>0</v>
      </c>
      <c r="L56" s="149">
        <v>0</v>
      </c>
      <c r="M56" s="155">
        <v>0</v>
      </c>
      <c r="N56" s="149">
        <v>0</v>
      </c>
      <c r="P56" s="6"/>
      <c r="Q56" s="6"/>
      <c r="R56" s="6"/>
    </row>
    <row r="57" spans="1:18" x14ac:dyDescent="0.2">
      <c r="A57" s="1">
        <v>17</v>
      </c>
      <c r="B57" s="329">
        <v>4112</v>
      </c>
      <c r="C57" s="330"/>
      <c r="D57" s="148" t="s">
        <v>56</v>
      </c>
      <c r="E57" s="149">
        <v>6843</v>
      </c>
      <c r="F57" s="877">
        <v>5895</v>
      </c>
      <c r="G57" s="183">
        <v>6843</v>
      </c>
      <c r="H57" s="327">
        <v>5130</v>
      </c>
      <c r="I57" s="237">
        <v>6843</v>
      </c>
      <c r="J57" s="333">
        <v>5895</v>
      </c>
      <c r="K57" s="327">
        <f t="shared" si="35"/>
        <v>0</v>
      </c>
      <c r="L57" s="51">
        <v>5895</v>
      </c>
      <c r="M57" s="170">
        <v>5895</v>
      </c>
      <c r="N57" s="51">
        <v>5895</v>
      </c>
      <c r="O57" s="1">
        <f>--------Q56</f>
        <v>0</v>
      </c>
      <c r="P57" s="6"/>
      <c r="Q57" s="6"/>
      <c r="R57" s="6"/>
    </row>
    <row r="58" spans="1:18" x14ac:dyDescent="0.2">
      <c r="A58" s="1">
        <v>18</v>
      </c>
      <c r="B58" s="329">
        <v>4116</v>
      </c>
      <c r="C58" s="330"/>
      <c r="D58" s="148" t="s">
        <v>355</v>
      </c>
      <c r="E58" s="149">
        <v>6</v>
      </c>
      <c r="F58" s="877">
        <v>0</v>
      </c>
      <c r="G58" s="183">
        <v>6</v>
      </c>
      <c r="H58" s="327">
        <v>6</v>
      </c>
      <c r="I58" s="237">
        <v>6</v>
      </c>
      <c r="J58" s="333">
        <v>0</v>
      </c>
      <c r="K58" s="327">
        <f t="shared" si="35"/>
        <v>0</v>
      </c>
      <c r="L58" s="51">
        <v>0</v>
      </c>
      <c r="M58" s="170">
        <v>0</v>
      </c>
      <c r="N58" s="51">
        <v>0</v>
      </c>
      <c r="P58" s="6"/>
      <c r="Q58" s="6"/>
      <c r="R58" s="6"/>
    </row>
    <row r="59" spans="1:18" x14ac:dyDescent="0.2">
      <c r="A59" s="1">
        <v>19</v>
      </c>
      <c r="B59" s="329">
        <v>4116</v>
      </c>
      <c r="C59" s="330"/>
      <c r="D59" s="148" t="s">
        <v>57</v>
      </c>
      <c r="E59" s="149">
        <v>0</v>
      </c>
      <c r="F59" s="877">
        <v>0</v>
      </c>
      <c r="G59" s="183">
        <v>0</v>
      </c>
      <c r="H59" s="327">
        <v>0</v>
      </c>
      <c r="I59" s="237">
        <v>0</v>
      </c>
      <c r="J59" s="333">
        <v>0</v>
      </c>
      <c r="K59" s="327">
        <f t="shared" si="35"/>
        <v>0</v>
      </c>
      <c r="L59" s="51">
        <v>0</v>
      </c>
      <c r="M59" s="170">
        <v>0</v>
      </c>
      <c r="N59" s="51">
        <v>0</v>
      </c>
      <c r="P59" s="6"/>
      <c r="Q59" s="6"/>
      <c r="R59" s="6"/>
    </row>
    <row r="60" spans="1:18" x14ac:dyDescent="0.2">
      <c r="A60" s="1">
        <v>20</v>
      </c>
      <c r="B60" s="329">
        <v>4116</v>
      </c>
      <c r="C60" s="330"/>
      <c r="D60" s="148" t="s">
        <v>58</v>
      </c>
      <c r="E60" s="149">
        <v>20200</v>
      </c>
      <c r="F60" s="877">
        <v>0</v>
      </c>
      <c r="G60" s="183">
        <v>17400</v>
      </c>
      <c r="H60" s="327">
        <v>17500</v>
      </c>
      <c r="I60" s="237">
        <v>17500</v>
      </c>
      <c r="J60" s="333">
        <v>0</v>
      </c>
      <c r="K60" s="327">
        <f t="shared" si="35"/>
        <v>0</v>
      </c>
      <c r="L60" s="51">
        <v>0</v>
      </c>
      <c r="M60" s="170">
        <v>0</v>
      </c>
      <c r="N60" s="51">
        <v>0</v>
      </c>
      <c r="P60" s="6"/>
      <c r="Q60" s="6"/>
      <c r="R60" s="6"/>
    </row>
    <row r="61" spans="1:18" ht="13.5" thickBot="1" x14ac:dyDescent="0.25">
      <c r="A61" s="1">
        <v>21</v>
      </c>
      <c r="B61" s="103">
        <v>4116</v>
      </c>
      <c r="C61" s="104"/>
      <c r="D61" s="105" t="s">
        <v>59</v>
      </c>
      <c r="E61" s="106">
        <v>53100</v>
      </c>
      <c r="F61" s="883">
        <v>0</v>
      </c>
      <c r="G61" s="107">
        <v>48900</v>
      </c>
      <c r="H61" s="108">
        <v>39900</v>
      </c>
      <c r="I61" s="232">
        <v>48900</v>
      </c>
      <c r="J61" s="379">
        <v>0</v>
      </c>
      <c r="K61" s="108">
        <f t="shared" si="35"/>
        <v>0</v>
      </c>
      <c r="L61" s="259">
        <v>0</v>
      </c>
      <c r="M61" s="257">
        <v>0</v>
      </c>
      <c r="N61" s="259">
        <v>0</v>
      </c>
      <c r="P61" s="6"/>
      <c r="Q61" s="6"/>
      <c r="R61" s="6"/>
    </row>
    <row r="62" spans="1:18" ht="13.5" thickBot="1" x14ac:dyDescent="0.25">
      <c r="B62" s="380"/>
      <c r="C62" s="381"/>
      <c r="D62" s="382" t="s">
        <v>47</v>
      </c>
      <c r="E62" s="132">
        <f t="shared" ref="E62:J62" si="36">SUM(E55:E61)</f>
        <v>83245</v>
      </c>
      <c r="F62" s="860">
        <f t="shared" ref="F62" si="37">SUM(F55:F61)</f>
        <v>5895</v>
      </c>
      <c r="G62" s="132">
        <f t="shared" si="36"/>
        <v>75699</v>
      </c>
      <c r="H62" s="221">
        <f t="shared" si="36"/>
        <v>65632</v>
      </c>
      <c r="I62" s="246">
        <f t="shared" si="36"/>
        <v>75799</v>
      </c>
      <c r="J62" s="222">
        <f t="shared" si="36"/>
        <v>5895</v>
      </c>
      <c r="K62" s="221">
        <f t="shared" si="35"/>
        <v>0</v>
      </c>
      <c r="L62" s="132">
        <f>SUM(L55:L61)</f>
        <v>5895</v>
      </c>
      <c r="M62" s="383">
        <f>SUM(M55:M61)</f>
        <v>5895</v>
      </c>
      <c r="N62" s="246">
        <f>SUM(N55:N61)</f>
        <v>5895</v>
      </c>
      <c r="P62" s="6"/>
      <c r="Q62" s="6"/>
      <c r="R62" s="6"/>
    </row>
    <row r="63" spans="1:18" x14ac:dyDescent="0.2">
      <c r="B63" s="95"/>
      <c r="C63" s="96"/>
      <c r="D63" s="384" t="s">
        <v>60</v>
      </c>
      <c r="E63" s="385"/>
      <c r="F63" s="867"/>
      <c r="G63" s="99"/>
      <c r="H63" s="100"/>
      <c r="I63" s="99"/>
      <c r="J63" s="101"/>
      <c r="K63" s="100"/>
      <c r="L63" s="66"/>
      <c r="M63" s="70"/>
      <c r="N63" s="66"/>
      <c r="P63" s="6"/>
      <c r="Q63" s="6"/>
      <c r="R63" s="6"/>
    </row>
    <row r="64" spans="1:18" x14ac:dyDescent="0.2">
      <c r="A64" s="1">
        <v>22</v>
      </c>
      <c r="B64" s="329">
        <v>4134</v>
      </c>
      <c r="C64" s="330"/>
      <c r="D64" s="386" t="s">
        <v>61</v>
      </c>
      <c r="E64" s="387">
        <v>1559</v>
      </c>
      <c r="F64" s="863">
        <v>0</v>
      </c>
      <c r="G64" s="183">
        <v>532</v>
      </c>
      <c r="H64" s="327">
        <v>532</v>
      </c>
      <c r="I64" s="183">
        <v>532</v>
      </c>
      <c r="J64" s="238">
        <v>0</v>
      </c>
      <c r="K64" s="327">
        <f t="shared" ref="K64:K67" si="38">J64-F64</f>
        <v>0</v>
      </c>
      <c r="L64" s="51">
        <v>0</v>
      </c>
      <c r="M64" s="170">
        <v>0</v>
      </c>
      <c r="N64" s="51">
        <v>0</v>
      </c>
      <c r="P64" s="6"/>
      <c r="Q64" s="6"/>
      <c r="R64" s="6"/>
    </row>
    <row r="65" spans="1:18" x14ac:dyDescent="0.2">
      <c r="A65" s="1">
        <v>25</v>
      </c>
      <c r="B65" s="329">
        <v>5345</v>
      </c>
      <c r="C65" s="330">
        <v>6330</v>
      </c>
      <c r="D65" s="148" t="s">
        <v>62</v>
      </c>
      <c r="E65" s="149">
        <v>3580</v>
      </c>
      <c r="F65" s="863">
        <v>0</v>
      </c>
      <c r="G65" s="183">
        <v>9218</v>
      </c>
      <c r="H65" s="327">
        <v>3514</v>
      </c>
      <c r="I65" s="237">
        <v>9218</v>
      </c>
      <c r="J65" s="238">
        <v>0</v>
      </c>
      <c r="K65" s="327">
        <f t="shared" si="38"/>
        <v>0</v>
      </c>
      <c r="L65" s="51">
        <v>0</v>
      </c>
      <c r="M65" s="170">
        <v>0</v>
      </c>
      <c r="N65" s="51">
        <v>0</v>
      </c>
      <c r="P65" s="6"/>
      <c r="Q65" s="6"/>
      <c r="R65" s="6"/>
    </row>
    <row r="66" spans="1:18" ht="13.5" thickBot="1" x14ac:dyDescent="0.25">
      <c r="A66" s="1">
        <v>26</v>
      </c>
      <c r="B66" s="103">
        <v>5342</v>
      </c>
      <c r="C66" s="104">
        <v>6330</v>
      </c>
      <c r="D66" s="105" t="s">
        <v>63</v>
      </c>
      <c r="E66" s="87">
        <v>2134</v>
      </c>
      <c r="F66" s="863">
        <v>1494</v>
      </c>
      <c r="G66" s="88">
        <v>2513</v>
      </c>
      <c r="H66" s="108">
        <v>1647</v>
      </c>
      <c r="I66" s="388">
        <v>2513</v>
      </c>
      <c r="J66" s="238">
        <v>1518</v>
      </c>
      <c r="K66" s="389">
        <f t="shared" si="38"/>
        <v>24</v>
      </c>
      <c r="L66" s="92">
        <v>1530</v>
      </c>
      <c r="M66" s="257">
        <v>1530</v>
      </c>
      <c r="N66" s="92">
        <v>1530</v>
      </c>
      <c r="P66" s="6"/>
      <c r="Q66" s="8"/>
      <c r="R66" s="6"/>
    </row>
    <row r="67" spans="1:18" ht="13.5" thickBot="1" x14ac:dyDescent="0.25">
      <c r="B67" s="29"/>
      <c r="C67" s="369"/>
      <c r="D67" s="390" t="s">
        <v>47</v>
      </c>
      <c r="E67" s="221">
        <f t="shared" ref="E67:J67" si="39">SUM(E64:E66)</f>
        <v>7273</v>
      </c>
      <c r="F67" s="860">
        <f t="shared" si="39"/>
        <v>1494</v>
      </c>
      <c r="G67" s="221">
        <f t="shared" si="39"/>
        <v>12263</v>
      </c>
      <c r="H67" s="132">
        <f t="shared" si="39"/>
        <v>5693</v>
      </c>
      <c r="I67" s="220">
        <f t="shared" si="39"/>
        <v>12263</v>
      </c>
      <c r="J67" s="222">
        <f t="shared" si="39"/>
        <v>1518</v>
      </c>
      <c r="K67" s="391">
        <f t="shared" si="38"/>
        <v>24</v>
      </c>
      <c r="L67" s="246">
        <f>SUM(L65:L66)</f>
        <v>1530</v>
      </c>
      <c r="M67" s="392">
        <f>SUM(M65:M66)</f>
        <v>1530</v>
      </c>
      <c r="N67" s="392">
        <f>SUM(N65:N66)</f>
        <v>1530</v>
      </c>
      <c r="P67" s="6"/>
      <c r="Q67" s="6"/>
      <c r="R67" s="6"/>
    </row>
    <row r="68" spans="1:18" x14ac:dyDescent="0.2">
      <c r="B68" s="22"/>
      <c r="C68" s="22"/>
      <c r="D68" s="200"/>
      <c r="E68" s="393"/>
      <c r="F68" s="884"/>
      <c r="G68" s="393"/>
      <c r="H68" s="393"/>
      <c r="I68" s="394"/>
      <c r="J68" s="394"/>
      <c r="K68" s="395"/>
      <c r="L68" s="394"/>
      <c r="M68" s="394"/>
      <c r="N68" s="394"/>
      <c r="P68" s="6"/>
      <c r="Q68" s="6"/>
      <c r="R68" s="6"/>
    </row>
    <row r="69" spans="1:18" x14ac:dyDescent="0.2">
      <c r="B69" s="22"/>
      <c r="C69" s="22"/>
      <c r="D69" s="200"/>
      <c r="E69" s="393"/>
      <c r="F69" s="884"/>
      <c r="G69" s="393"/>
      <c r="H69" s="393"/>
      <c r="I69" s="394"/>
      <c r="J69" s="394"/>
      <c r="K69" s="395"/>
      <c r="L69" s="394"/>
      <c r="M69" s="394"/>
      <c r="N69" s="394"/>
      <c r="P69" s="6"/>
      <c r="Q69" s="6"/>
      <c r="R69" s="6"/>
    </row>
    <row r="70" spans="1:18" x14ac:dyDescent="0.2">
      <c r="B70" s="22"/>
      <c r="C70" s="22"/>
      <c r="D70" s="200"/>
      <c r="E70" s="396"/>
      <c r="F70" s="884"/>
      <c r="G70" s="393"/>
      <c r="H70" s="393"/>
      <c r="I70" s="394"/>
      <c r="J70" s="394"/>
      <c r="K70" s="397"/>
      <c r="L70" s="394"/>
      <c r="M70" s="394"/>
      <c r="N70" s="394"/>
      <c r="P70" s="6"/>
      <c r="Q70" s="6"/>
      <c r="R70" s="6"/>
    </row>
    <row r="71" spans="1:18" ht="6.75" customHeight="1" thickBot="1" x14ac:dyDescent="0.25">
      <c r="B71" s="22"/>
      <c r="C71" s="22"/>
      <c r="D71" s="200"/>
      <c r="E71" s="396"/>
      <c r="F71" s="884"/>
      <c r="G71" s="393"/>
      <c r="H71" s="393"/>
      <c r="I71" s="394"/>
      <c r="J71" s="394"/>
      <c r="K71" s="397"/>
      <c r="L71" s="394"/>
      <c r="M71" s="394"/>
      <c r="N71" s="394"/>
      <c r="P71" s="6"/>
      <c r="Q71" s="6"/>
      <c r="R71" s="6"/>
    </row>
    <row r="72" spans="1:18" ht="7.5" customHeight="1" thickBot="1" x14ac:dyDescent="0.25">
      <c r="B72" s="280"/>
      <c r="C72" s="281"/>
      <c r="D72" s="281"/>
      <c r="E72" s="282"/>
      <c r="F72" s="950"/>
      <c r="G72" s="283"/>
      <c r="H72" s="283"/>
      <c r="I72" s="283"/>
      <c r="J72" s="284"/>
      <c r="K72" s="284"/>
      <c r="L72" s="285"/>
      <c r="M72" s="285"/>
      <c r="N72" s="286"/>
      <c r="P72" s="6"/>
      <c r="Q72" s="6"/>
      <c r="R72" s="6"/>
    </row>
    <row r="73" spans="1:18" ht="13.5" thickBot="1" x14ac:dyDescent="0.25">
      <c r="B73" s="287"/>
      <c r="C73" s="398" t="s">
        <v>64</v>
      </c>
      <c r="D73" s="399"/>
      <c r="E73" s="400"/>
      <c r="F73" s="951"/>
      <c r="G73" s="290"/>
      <c r="H73" s="290"/>
      <c r="I73" s="290"/>
      <c r="J73" s="291"/>
      <c r="K73" s="291"/>
      <c r="L73" s="288"/>
      <c r="M73" s="288"/>
      <c r="N73" s="292"/>
      <c r="P73" s="6"/>
      <c r="Q73" s="6"/>
      <c r="R73" s="6"/>
    </row>
    <row r="74" spans="1:18" x14ac:dyDescent="0.2">
      <c r="B74" s="287"/>
      <c r="C74" s="293" t="s">
        <v>65</v>
      </c>
      <c r="D74" s="293"/>
      <c r="E74" s="294"/>
      <c r="F74" s="951"/>
      <c r="G74" s="290"/>
      <c r="H74" s="290"/>
      <c r="I74" s="290"/>
      <c r="J74" s="291"/>
      <c r="K74" s="291"/>
      <c r="L74" s="288"/>
      <c r="M74" s="288"/>
      <c r="N74" s="292"/>
      <c r="P74" s="6"/>
      <c r="Q74" s="6"/>
      <c r="R74" s="6"/>
    </row>
    <row r="75" spans="1:18" ht="3.75" customHeight="1" thickBot="1" x14ac:dyDescent="0.25">
      <c r="B75" s="295"/>
      <c r="C75" s="296"/>
      <c r="D75" s="296"/>
      <c r="E75" s="297"/>
      <c r="F75" s="952"/>
      <c r="G75" s="298"/>
      <c r="H75" s="298"/>
      <c r="I75" s="298"/>
      <c r="J75" s="299"/>
      <c r="K75" s="299"/>
      <c r="L75" s="300"/>
      <c r="M75" s="300"/>
      <c r="N75" s="301"/>
      <c r="P75" s="6"/>
      <c r="Q75" s="6"/>
      <c r="R75" s="6"/>
    </row>
    <row r="76" spans="1:18" s="4" customFormat="1" ht="25.5" thickBot="1" x14ac:dyDescent="0.3">
      <c r="B76" s="208"/>
      <c r="C76" s="209"/>
      <c r="D76" s="210" t="s">
        <v>0</v>
      </c>
      <c r="E76" s="211" t="s">
        <v>345</v>
      </c>
      <c r="F76" s="949" t="s">
        <v>346</v>
      </c>
      <c r="G76" s="212" t="s">
        <v>347</v>
      </c>
      <c r="H76" s="213" t="s">
        <v>348</v>
      </c>
      <c r="I76" s="213" t="s">
        <v>349</v>
      </c>
      <c r="J76" s="214" t="s">
        <v>350</v>
      </c>
      <c r="K76" s="215" t="s">
        <v>351</v>
      </c>
      <c r="L76" s="62" t="s">
        <v>7</v>
      </c>
      <c r="M76" s="216" t="s">
        <v>8</v>
      </c>
      <c r="N76" s="63" t="s">
        <v>352</v>
      </c>
    </row>
    <row r="77" spans="1:18" ht="24.75" customHeight="1" thickBot="1" x14ac:dyDescent="0.25">
      <c r="A77" s="1">
        <v>27</v>
      </c>
      <c r="B77" s="401" t="s">
        <v>180</v>
      </c>
      <c r="C77" s="402" t="s">
        <v>66</v>
      </c>
      <c r="D77" s="403" t="s">
        <v>67</v>
      </c>
      <c r="E77" s="404">
        <v>1468</v>
      </c>
      <c r="F77" s="865">
        <v>400</v>
      </c>
      <c r="G77" s="34">
        <v>1469</v>
      </c>
      <c r="H77" s="197">
        <v>1414</v>
      </c>
      <c r="I77" s="34">
        <v>1469</v>
      </c>
      <c r="J77" s="125">
        <v>0</v>
      </c>
      <c r="K77" s="405">
        <f t="shared" ref="K77:K82" si="40">J77-F77</f>
        <v>-400</v>
      </c>
      <c r="L77" s="34">
        <v>0</v>
      </c>
      <c r="M77" s="197">
        <v>0</v>
      </c>
      <c r="N77" s="34">
        <v>0</v>
      </c>
      <c r="P77" s="6"/>
      <c r="Q77" s="6"/>
      <c r="R77" s="6"/>
    </row>
    <row r="78" spans="1:18" ht="13.5" thickBot="1" x14ac:dyDescent="0.25">
      <c r="B78" s="406"/>
      <c r="C78" s="407"/>
      <c r="D78" s="408" t="s">
        <v>181</v>
      </c>
      <c r="E78" s="122">
        <f t="shared" ref="E78:J78" si="41">SUM(E77)</f>
        <v>1468</v>
      </c>
      <c r="F78" s="874">
        <f t="shared" ref="F78" si="42">SUM(F77)</f>
        <v>400</v>
      </c>
      <c r="G78" s="122">
        <f t="shared" si="41"/>
        <v>1469</v>
      </c>
      <c r="H78" s="121">
        <f t="shared" si="41"/>
        <v>1414</v>
      </c>
      <c r="I78" s="122">
        <f t="shared" si="41"/>
        <v>1469</v>
      </c>
      <c r="J78" s="319">
        <f t="shared" si="41"/>
        <v>0</v>
      </c>
      <c r="K78" s="409">
        <f t="shared" si="40"/>
        <v>-400</v>
      </c>
      <c r="L78" s="122">
        <f>SUM(L77)</f>
        <v>0</v>
      </c>
      <c r="M78" s="121">
        <f>SUM(M77)</f>
        <v>0</v>
      </c>
      <c r="N78" s="122">
        <f>SUM(N77)</f>
        <v>0</v>
      </c>
      <c r="P78" s="6"/>
      <c r="Q78" s="6"/>
      <c r="R78" s="6"/>
    </row>
    <row r="79" spans="1:18" x14ac:dyDescent="0.2">
      <c r="A79" s="1">
        <v>28</v>
      </c>
      <c r="B79" s="9">
        <v>5149</v>
      </c>
      <c r="C79" s="65">
        <v>6310</v>
      </c>
      <c r="D79" s="52" t="s">
        <v>182</v>
      </c>
      <c r="E79" s="53">
        <v>0</v>
      </c>
      <c r="F79" s="885">
        <v>0</v>
      </c>
      <c r="G79" s="141">
        <v>0</v>
      </c>
      <c r="H79" s="142">
        <v>1</v>
      </c>
      <c r="I79" s="143">
        <v>0</v>
      </c>
      <c r="J79" s="144">
        <v>0</v>
      </c>
      <c r="K79" s="100">
        <f t="shared" si="40"/>
        <v>0</v>
      </c>
      <c r="L79" s="98">
        <v>0</v>
      </c>
      <c r="M79" s="145">
        <v>0</v>
      </c>
      <c r="N79" s="98">
        <v>0</v>
      </c>
      <c r="P79" s="6"/>
      <c r="Q79" s="6"/>
      <c r="R79" s="6"/>
    </row>
    <row r="80" spans="1:18" ht="13.5" thickBot="1" x14ac:dyDescent="0.25">
      <c r="A80" s="1">
        <v>29</v>
      </c>
      <c r="B80" s="329">
        <v>5163</v>
      </c>
      <c r="C80" s="330">
        <v>6310</v>
      </c>
      <c r="D80" s="148" t="s">
        <v>183</v>
      </c>
      <c r="E80" s="149">
        <v>145</v>
      </c>
      <c r="F80" s="863">
        <v>140</v>
      </c>
      <c r="G80" s="183">
        <v>130</v>
      </c>
      <c r="H80" s="327">
        <v>107</v>
      </c>
      <c r="I80" s="237">
        <v>130</v>
      </c>
      <c r="J80" s="238">
        <v>120</v>
      </c>
      <c r="K80" s="325">
        <f t="shared" si="40"/>
        <v>-20</v>
      </c>
      <c r="L80" s="51">
        <v>120</v>
      </c>
      <c r="M80" s="170">
        <v>120</v>
      </c>
      <c r="N80" s="51">
        <v>120</v>
      </c>
      <c r="P80" s="6"/>
      <c r="Q80" s="6"/>
      <c r="R80" s="6"/>
    </row>
    <row r="81" spans="1:18" ht="13.5" thickBot="1" x14ac:dyDescent="0.25">
      <c r="B81" s="406"/>
      <c r="C81" s="407"/>
      <c r="D81" s="408" t="s">
        <v>184</v>
      </c>
      <c r="E81" s="122">
        <f>SUM(E79:E80)</f>
        <v>145</v>
      </c>
      <c r="F81" s="874">
        <f>SUM(F80:F80)</f>
        <v>140</v>
      </c>
      <c r="G81" s="122">
        <f>SUM(G80:G80)</f>
        <v>130</v>
      </c>
      <c r="H81" s="121">
        <f>SUM(H79:H80)</f>
        <v>108</v>
      </c>
      <c r="I81" s="316">
        <f>SUM(I80:I80)</f>
        <v>130</v>
      </c>
      <c r="J81" s="319">
        <f>SUM(J80:J80)</f>
        <v>120</v>
      </c>
      <c r="K81" s="121">
        <f t="shared" si="40"/>
        <v>-20</v>
      </c>
      <c r="L81" s="316">
        <f>SUM(L80:L80)</f>
        <v>120</v>
      </c>
      <c r="M81" s="317">
        <f>SUM(M80:M80)</f>
        <v>120</v>
      </c>
      <c r="N81" s="316">
        <f>SUM(N80:N80)</f>
        <v>120</v>
      </c>
      <c r="P81" s="6"/>
      <c r="Q81" s="6"/>
      <c r="R81" s="6"/>
    </row>
    <row r="82" spans="1:18" x14ac:dyDescent="0.2">
      <c r="A82" s="1">
        <v>31</v>
      </c>
      <c r="B82" s="95">
        <v>5229</v>
      </c>
      <c r="C82" s="96">
        <v>6409</v>
      </c>
      <c r="D82" s="97" t="s">
        <v>185</v>
      </c>
      <c r="E82" s="98">
        <v>34</v>
      </c>
      <c r="F82" s="867">
        <v>0</v>
      </c>
      <c r="G82" s="99">
        <v>36</v>
      </c>
      <c r="H82" s="100">
        <v>33</v>
      </c>
      <c r="I82" s="265">
        <v>36</v>
      </c>
      <c r="J82" s="101">
        <v>0</v>
      </c>
      <c r="K82" s="410">
        <f t="shared" si="40"/>
        <v>0</v>
      </c>
      <c r="L82" s="66">
        <v>0</v>
      </c>
      <c r="M82" s="70">
        <v>0</v>
      </c>
      <c r="N82" s="66">
        <v>0</v>
      </c>
      <c r="P82" s="6"/>
      <c r="Q82" s="6"/>
      <c r="R82" s="6"/>
    </row>
    <row r="83" spans="1:18" ht="13.5" thickBot="1" x14ac:dyDescent="0.25">
      <c r="A83" s="1">
        <v>32</v>
      </c>
      <c r="B83" s="103">
        <v>5901</v>
      </c>
      <c r="C83" s="104">
        <v>6409</v>
      </c>
      <c r="D83" s="105" t="s">
        <v>186</v>
      </c>
      <c r="E83" s="106">
        <v>0</v>
      </c>
      <c r="F83" s="862">
        <v>0</v>
      </c>
      <c r="G83" s="107">
        <v>716</v>
      </c>
      <c r="H83" s="108">
        <v>0</v>
      </c>
      <c r="I83" s="232">
        <v>716</v>
      </c>
      <c r="J83" s="109">
        <v>0</v>
      </c>
      <c r="K83" s="108">
        <v>0</v>
      </c>
      <c r="L83" s="259">
        <v>0</v>
      </c>
      <c r="M83" s="257">
        <v>0</v>
      </c>
      <c r="N83" s="259">
        <v>0</v>
      </c>
      <c r="P83" s="6"/>
      <c r="Q83" s="6"/>
      <c r="R83" s="6"/>
    </row>
    <row r="84" spans="1:18" ht="12" customHeight="1" thickBot="1" x14ac:dyDescent="0.25">
      <c r="B84" s="411"/>
      <c r="C84" s="412"/>
      <c r="D84" s="113" t="s">
        <v>187</v>
      </c>
      <c r="E84" s="114">
        <f>SUM(E82:E83)</f>
        <v>34</v>
      </c>
      <c r="F84" s="874">
        <f>SUM(F82:F83)</f>
        <v>0</v>
      </c>
      <c r="G84" s="122">
        <f>SUM(G82:G83)</f>
        <v>752</v>
      </c>
      <c r="H84" s="121">
        <f>SUM(H82:H82)</f>
        <v>33</v>
      </c>
      <c r="I84" s="122">
        <f>SUM(I82:I83)</f>
        <v>752</v>
      </c>
      <c r="J84" s="319">
        <f>SUM(J82:J83)</f>
        <v>0</v>
      </c>
      <c r="K84" s="409">
        <f>J84-F84</f>
        <v>0</v>
      </c>
      <c r="L84" s="316">
        <f>SUM(L82)</f>
        <v>0</v>
      </c>
      <c r="M84" s="317">
        <f>SUM(M82)</f>
        <v>0</v>
      </c>
      <c r="N84" s="316">
        <f>SUM(N82:N83)</f>
        <v>0</v>
      </c>
      <c r="P84" s="6"/>
      <c r="Q84" s="6"/>
      <c r="R84" s="6"/>
    </row>
    <row r="85" spans="1:18" ht="14.25" customHeight="1" thickBot="1" x14ac:dyDescent="0.25">
      <c r="B85" s="29"/>
      <c r="C85" s="369"/>
      <c r="D85" s="304" t="s">
        <v>47</v>
      </c>
      <c r="E85" s="132">
        <f t="shared" ref="E85:J85" si="43">SUM(E78+E81+E84)</f>
        <v>1647</v>
      </c>
      <c r="F85" s="860">
        <f t="shared" si="43"/>
        <v>540</v>
      </c>
      <c r="G85" s="132">
        <f t="shared" si="43"/>
        <v>2351</v>
      </c>
      <c r="H85" s="413">
        <f t="shared" si="43"/>
        <v>1555</v>
      </c>
      <c r="I85" s="414">
        <f t="shared" si="43"/>
        <v>2351</v>
      </c>
      <c r="J85" s="222">
        <f t="shared" si="43"/>
        <v>120</v>
      </c>
      <c r="K85" s="415">
        <f>J85-F85</f>
        <v>-420</v>
      </c>
      <c r="L85" s="132">
        <f>SUM(L78+L81+L84)</f>
        <v>120</v>
      </c>
      <c r="M85" s="221">
        <f>SUM(M78+M81+M84)</f>
        <v>120</v>
      </c>
      <c r="N85" s="132">
        <f>SUM(N78+N81+N84)</f>
        <v>120</v>
      </c>
      <c r="P85" s="6"/>
      <c r="Q85" s="6"/>
      <c r="R85" s="6"/>
    </row>
    <row r="86" spans="1:18" x14ac:dyDescent="0.2">
      <c r="B86" s="274" t="s">
        <v>68</v>
      </c>
      <c r="C86" s="275"/>
      <c r="D86" s="275"/>
      <c r="E86" s="416"/>
      <c r="F86" s="869"/>
      <c r="G86" s="278"/>
      <c r="H86" s="278"/>
      <c r="I86" s="278"/>
      <c r="J86" s="278"/>
      <c r="K86" s="278"/>
      <c r="L86" s="279"/>
      <c r="M86" s="279"/>
      <c r="N86" s="279"/>
      <c r="P86" s="6"/>
      <c r="Q86" s="6"/>
      <c r="R86" s="6"/>
    </row>
    <row r="87" spans="1:18" ht="3.75" customHeight="1" thickBot="1" x14ac:dyDescent="0.25">
      <c r="B87" s="274"/>
      <c r="C87" s="275"/>
      <c r="D87" s="275"/>
      <c r="E87" s="416"/>
      <c r="F87" s="869"/>
      <c r="G87" s="278"/>
      <c r="H87" s="278"/>
      <c r="I87" s="278"/>
      <c r="J87" s="278"/>
      <c r="K87" s="278"/>
      <c r="L87" s="279"/>
      <c r="M87" s="279"/>
      <c r="N87" s="279"/>
      <c r="P87" s="6"/>
      <c r="Q87" s="6"/>
      <c r="R87" s="6"/>
    </row>
    <row r="88" spans="1:18" ht="5.25" customHeight="1" thickBot="1" x14ac:dyDescent="0.25">
      <c r="B88" s="417"/>
      <c r="C88" s="371"/>
      <c r="D88" s="373"/>
      <c r="E88" s="418"/>
      <c r="F88" s="950"/>
      <c r="G88" s="373"/>
      <c r="H88" s="373"/>
      <c r="I88" s="373"/>
      <c r="J88" s="284"/>
      <c r="K88" s="284"/>
      <c r="L88" s="285"/>
      <c r="M88" s="285"/>
      <c r="N88" s="286"/>
      <c r="P88" s="6"/>
      <c r="Q88" s="6"/>
      <c r="R88" s="6"/>
    </row>
    <row r="89" spans="1:18" ht="12" customHeight="1" thickBot="1" x14ac:dyDescent="0.25">
      <c r="B89" s="419"/>
      <c r="C89" s="245" t="s">
        <v>69</v>
      </c>
      <c r="D89" s="399"/>
      <c r="E89" s="400"/>
      <c r="F89" s="951"/>
      <c r="G89" s="420"/>
      <c r="H89" s="420"/>
      <c r="I89" s="420"/>
      <c r="J89" s="291"/>
      <c r="K89" s="291"/>
      <c r="L89" s="288"/>
      <c r="M89" s="288"/>
      <c r="N89" s="292"/>
      <c r="P89" s="6"/>
      <c r="Q89" s="6"/>
      <c r="R89" s="6"/>
    </row>
    <row r="90" spans="1:18" x14ac:dyDescent="0.2">
      <c r="B90" s="419"/>
      <c r="C90" s="293" t="s">
        <v>65</v>
      </c>
      <c r="D90" s="293"/>
      <c r="E90" s="294"/>
      <c r="F90" s="951"/>
      <c r="G90" s="420"/>
      <c r="H90" s="420"/>
      <c r="I90" s="420"/>
      <c r="J90" s="291"/>
      <c r="K90" s="291"/>
      <c r="L90" s="288"/>
      <c r="M90" s="288"/>
      <c r="N90" s="292"/>
      <c r="P90" s="6"/>
      <c r="Q90" s="6"/>
      <c r="R90" s="6"/>
    </row>
    <row r="91" spans="1:18" ht="4.5" customHeight="1" thickBot="1" x14ac:dyDescent="0.25">
      <c r="B91" s="421"/>
      <c r="C91" s="300"/>
      <c r="D91" s="300"/>
      <c r="E91" s="422"/>
      <c r="F91" s="952"/>
      <c r="G91" s="299"/>
      <c r="H91" s="299"/>
      <c r="I91" s="299"/>
      <c r="J91" s="299"/>
      <c r="K91" s="299"/>
      <c r="L91" s="300"/>
      <c r="M91" s="300"/>
      <c r="N91" s="301"/>
      <c r="P91" s="6"/>
      <c r="Q91" s="6"/>
      <c r="R91" s="6"/>
    </row>
    <row r="92" spans="1:18" s="4" customFormat="1" ht="25.5" thickBot="1" x14ac:dyDescent="0.3">
      <c r="B92" s="208"/>
      <c r="C92" s="209"/>
      <c r="D92" s="210" t="s">
        <v>0</v>
      </c>
      <c r="E92" s="211" t="s">
        <v>345</v>
      </c>
      <c r="F92" s="949" t="s">
        <v>346</v>
      </c>
      <c r="G92" s="212" t="s">
        <v>347</v>
      </c>
      <c r="H92" s="213" t="s">
        <v>348</v>
      </c>
      <c r="I92" s="213" t="s">
        <v>349</v>
      </c>
      <c r="J92" s="214" t="s">
        <v>350</v>
      </c>
      <c r="K92" s="215" t="s">
        <v>351</v>
      </c>
      <c r="L92" s="62" t="s">
        <v>7</v>
      </c>
      <c r="M92" s="216" t="s">
        <v>8</v>
      </c>
      <c r="N92" s="63" t="s">
        <v>352</v>
      </c>
    </row>
    <row r="93" spans="1:18" x14ac:dyDescent="0.2">
      <c r="A93" s="1">
        <v>33</v>
      </c>
      <c r="B93" s="73">
        <v>5169</v>
      </c>
      <c r="C93" s="74">
        <v>6112</v>
      </c>
      <c r="D93" s="175" t="s">
        <v>188</v>
      </c>
      <c r="E93" s="15">
        <v>35</v>
      </c>
      <c r="F93" s="886">
        <v>36</v>
      </c>
      <c r="G93" s="186">
        <v>45</v>
      </c>
      <c r="H93" s="423">
        <v>26</v>
      </c>
      <c r="I93" s="186">
        <v>45</v>
      </c>
      <c r="J93" s="1053">
        <v>36</v>
      </c>
      <c r="K93" s="362">
        <f t="shared" ref="K93:K101" si="44">J93-F93</f>
        <v>0</v>
      </c>
      <c r="L93" s="307">
        <v>36</v>
      </c>
      <c r="M93" s="11">
        <v>36</v>
      </c>
      <c r="N93" s="424">
        <v>36</v>
      </c>
      <c r="P93" s="6"/>
      <c r="Q93" s="6"/>
      <c r="R93" s="6"/>
    </row>
    <row r="94" spans="1:18" x14ac:dyDescent="0.2">
      <c r="A94" s="1">
        <v>34</v>
      </c>
      <c r="B94" s="321">
        <v>5179</v>
      </c>
      <c r="C94" s="425">
        <v>6112</v>
      </c>
      <c r="D94" s="148" t="s">
        <v>189</v>
      </c>
      <c r="E94" s="149">
        <v>27</v>
      </c>
      <c r="F94" s="887">
        <v>38</v>
      </c>
      <c r="G94" s="151">
        <v>40</v>
      </c>
      <c r="H94" s="152">
        <v>19</v>
      </c>
      <c r="I94" s="151">
        <v>40</v>
      </c>
      <c r="J94" s="1054">
        <v>38</v>
      </c>
      <c r="K94" s="183">
        <f t="shared" si="44"/>
        <v>0</v>
      </c>
      <c r="L94" s="426">
        <v>38</v>
      </c>
      <c r="M94" s="323">
        <v>38</v>
      </c>
      <c r="N94" s="427">
        <v>38</v>
      </c>
      <c r="P94" s="6"/>
      <c r="Q94" s="6"/>
      <c r="R94" s="6"/>
    </row>
    <row r="95" spans="1:18" x14ac:dyDescent="0.2">
      <c r="A95" s="1">
        <v>35</v>
      </c>
      <c r="B95" s="321">
        <v>5499</v>
      </c>
      <c r="C95" s="425">
        <v>6112</v>
      </c>
      <c r="D95" s="148" t="s">
        <v>190</v>
      </c>
      <c r="E95" s="149">
        <v>20</v>
      </c>
      <c r="F95" s="887">
        <v>62</v>
      </c>
      <c r="G95" s="151">
        <v>62</v>
      </c>
      <c r="H95" s="152">
        <v>19</v>
      </c>
      <c r="I95" s="151">
        <v>62</v>
      </c>
      <c r="J95" s="1054">
        <v>62</v>
      </c>
      <c r="K95" s="183">
        <f t="shared" si="44"/>
        <v>0</v>
      </c>
      <c r="L95" s="426">
        <v>62</v>
      </c>
      <c r="M95" s="323">
        <v>62</v>
      </c>
      <c r="N95" s="427">
        <v>62</v>
      </c>
      <c r="P95" s="6"/>
      <c r="Q95" s="6"/>
      <c r="R95" s="6"/>
    </row>
    <row r="96" spans="1:18" x14ac:dyDescent="0.2">
      <c r="A96" s="1">
        <v>36</v>
      </c>
      <c r="B96" s="321">
        <v>5139</v>
      </c>
      <c r="C96" s="425">
        <v>6171</v>
      </c>
      <c r="D96" s="148" t="s">
        <v>191</v>
      </c>
      <c r="E96" s="149">
        <v>0</v>
      </c>
      <c r="F96" s="887">
        <v>0</v>
      </c>
      <c r="G96" s="151">
        <v>10</v>
      </c>
      <c r="H96" s="152">
        <v>0</v>
      </c>
      <c r="I96" s="151">
        <v>10</v>
      </c>
      <c r="J96" s="1054">
        <v>0</v>
      </c>
      <c r="K96" s="183">
        <f t="shared" si="44"/>
        <v>0</v>
      </c>
      <c r="L96" s="426">
        <v>0</v>
      </c>
      <c r="M96" s="323">
        <v>0</v>
      </c>
      <c r="N96" s="427">
        <v>0</v>
      </c>
      <c r="P96" s="6"/>
      <c r="Q96" s="6"/>
      <c r="R96" s="6"/>
    </row>
    <row r="97" spans="1:18" x14ac:dyDescent="0.2">
      <c r="A97" s="1">
        <v>37</v>
      </c>
      <c r="B97" s="321">
        <v>5164</v>
      </c>
      <c r="C97" s="425">
        <v>6171</v>
      </c>
      <c r="D97" s="148" t="s">
        <v>192</v>
      </c>
      <c r="E97" s="149">
        <v>22</v>
      </c>
      <c r="F97" s="887">
        <v>30</v>
      </c>
      <c r="G97" s="151">
        <v>40</v>
      </c>
      <c r="H97" s="152">
        <v>18</v>
      </c>
      <c r="I97" s="151">
        <v>40</v>
      </c>
      <c r="J97" s="1054">
        <v>30</v>
      </c>
      <c r="K97" s="183">
        <f t="shared" si="44"/>
        <v>0</v>
      </c>
      <c r="L97" s="426">
        <v>30</v>
      </c>
      <c r="M97" s="323">
        <v>30</v>
      </c>
      <c r="N97" s="427">
        <v>30</v>
      </c>
      <c r="P97" s="6"/>
      <c r="Q97" s="6"/>
      <c r="R97" s="6"/>
    </row>
    <row r="98" spans="1:18" x14ac:dyDescent="0.2">
      <c r="A98" s="1">
        <v>38</v>
      </c>
      <c r="B98" s="329">
        <v>5169</v>
      </c>
      <c r="C98" s="330">
        <v>6171</v>
      </c>
      <c r="D98" s="148" t="s">
        <v>188</v>
      </c>
      <c r="E98" s="149">
        <v>477</v>
      </c>
      <c r="F98" s="888">
        <v>310</v>
      </c>
      <c r="G98" s="183">
        <v>530</v>
      </c>
      <c r="H98" s="327">
        <v>358</v>
      </c>
      <c r="I98" s="183">
        <v>530</v>
      </c>
      <c r="J98" s="1055">
        <v>310</v>
      </c>
      <c r="K98" s="239">
        <f t="shared" si="44"/>
        <v>0</v>
      </c>
      <c r="L98" s="236">
        <v>310</v>
      </c>
      <c r="M98" s="237">
        <v>310</v>
      </c>
      <c r="N98" s="268">
        <v>310</v>
      </c>
      <c r="P98" s="6"/>
      <c r="Q98" s="6"/>
      <c r="R98" s="6"/>
    </row>
    <row r="99" spans="1:18" x14ac:dyDescent="0.2">
      <c r="A99" s="1">
        <v>39</v>
      </c>
      <c r="B99" s="329">
        <v>5179</v>
      </c>
      <c r="C99" s="330">
        <v>6171</v>
      </c>
      <c r="D99" s="148" t="s">
        <v>189</v>
      </c>
      <c r="E99" s="149">
        <v>620</v>
      </c>
      <c r="F99" s="888">
        <v>468</v>
      </c>
      <c r="G99" s="183">
        <v>736</v>
      </c>
      <c r="H99" s="327">
        <v>452</v>
      </c>
      <c r="I99" s="183">
        <v>736</v>
      </c>
      <c r="J99" s="1055">
        <v>468</v>
      </c>
      <c r="K99" s="183">
        <f t="shared" si="44"/>
        <v>0</v>
      </c>
      <c r="L99" s="236">
        <v>468</v>
      </c>
      <c r="M99" s="237">
        <v>468</v>
      </c>
      <c r="N99" s="268">
        <v>468</v>
      </c>
      <c r="P99" s="6"/>
      <c r="Q99" s="6"/>
      <c r="R99" s="6"/>
    </row>
    <row r="100" spans="1:18" ht="13.5" thickBot="1" x14ac:dyDescent="0.25">
      <c r="A100" s="1">
        <v>40</v>
      </c>
      <c r="B100" s="103">
        <v>5499</v>
      </c>
      <c r="C100" s="104">
        <v>6171</v>
      </c>
      <c r="D100" s="105" t="s">
        <v>190</v>
      </c>
      <c r="E100" s="106">
        <v>933</v>
      </c>
      <c r="F100" s="889">
        <v>550</v>
      </c>
      <c r="G100" s="107">
        <v>1050</v>
      </c>
      <c r="H100" s="108">
        <v>755</v>
      </c>
      <c r="I100" s="107">
        <v>1050</v>
      </c>
      <c r="J100" s="1056">
        <v>574</v>
      </c>
      <c r="K100" s="107">
        <f t="shared" si="44"/>
        <v>24</v>
      </c>
      <c r="L100" s="231">
        <v>586</v>
      </c>
      <c r="M100" s="232">
        <v>586</v>
      </c>
      <c r="N100" s="429">
        <v>586</v>
      </c>
      <c r="P100" s="6"/>
      <c r="Q100" s="6"/>
      <c r="R100" s="6"/>
    </row>
    <row r="101" spans="1:18" ht="13.5" thickBot="1" x14ac:dyDescent="0.25">
      <c r="B101" s="216"/>
      <c r="C101" s="390"/>
      <c r="D101" s="304" t="s">
        <v>47</v>
      </c>
      <c r="E101" s="137">
        <f t="shared" ref="E101:J101" si="45">SUM(E93:E100)</f>
        <v>2134</v>
      </c>
      <c r="F101" s="890">
        <f t="shared" ref="F101" si="46">SUM(F93:F100)</f>
        <v>1494</v>
      </c>
      <c r="G101" s="132">
        <f t="shared" si="45"/>
        <v>2513</v>
      </c>
      <c r="H101" s="221">
        <f t="shared" si="45"/>
        <v>1647</v>
      </c>
      <c r="I101" s="246">
        <f t="shared" si="45"/>
        <v>2513</v>
      </c>
      <c r="J101" s="127">
        <f t="shared" si="45"/>
        <v>1518</v>
      </c>
      <c r="K101" s="430">
        <f t="shared" si="44"/>
        <v>24</v>
      </c>
      <c r="L101" s="383">
        <f>SUM(L93:L100)</f>
        <v>1530</v>
      </c>
      <c r="M101" s="246">
        <f>SUM(M93:M100)</f>
        <v>1530</v>
      </c>
      <c r="N101" s="392">
        <f>SUM(N93:N100)</f>
        <v>1530</v>
      </c>
      <c r="P101" s="6"/>
      <c r="Q101" s="6"/>
      <c r="R101" s="6"/>
    </row>
    <row r="102" spans="1:18" x14ac:dyDescent="0.2">
      <c r="B102" s="95"/>
      <c r="C102" s="96"/>
      <c r="D102" s="384" t="s">
        <v>60</v>
      </c>
      <c r="E102" s="385"/>
      <c r="F102" s="891"/>
      <c r="G102" s="99"/>
      <c r="H102" s="100"/>
      <c r="I102" s="99"/>
      <c r="J102" s="431"/>
      <c r="K102" s="99"/>
      <c r="L102" s="70"/>
      <c r="M102" s="66"/>
      <c r="N102" s="432"/>
      <c r="P102" s="6"/>
      <c r="Q102" s="6"/>
      <c r="R102" s="6"/>
    </row>
    <row r="103" spans="1:18" x14ac:dyDescent="0.2">
      <c r="A103" s="1">
        <v>41</v>
      </c>
      <c r="B103" s="329">
        <v>4134</v>
      </c>
      <c r="C103" s="330"/>
      <c r="D103" s="148" t="s">
        <v>70</v>
      </c>
      <c r="E103" s="149">
        <v>1505</v>
      </c>
      <c r="F103" s="888">
        <v>1494</v>
      </c>
      <c r="G103" s="183">
        <v>1505</v>
      </c>
      <c r="H103" s="327">
        <v>1131</v>
      </c>
      <c r="I103" s="237">
        <v>1505</v>
      </c>
      <c r="J103" s="428">
        <v>1518</v>
      </c>
      <c r="K103" s="239">
        <f>J103-F103</f>
        <v>24</v>
      </c>
      <c r="L103" s="170">
        <v>1530</v>
      </c>
      <c r="M103" s="51">
        <v>1530</v>
      </c>
      <c r="N103" s="433">
        <v>1530</v>
      </c>
      <c r="P103" s="6"/>
      <c r="Q103" s="6"/>
      <c r="R103" s="6"/>
    </row>
    <row r="104" spans="1:18" ht="13.5" thickBot="1" x14ac:dyDescent="0.25">
      <c r="A104" s="1">
        <v>42</v>
      </c>
      <c r="B104" s="103">
        <v>5345</v>
      </c>
      <c r="C104" s="104">
        <v>6330</v>
      </c>
      <c r="D104" s="105" t="s">
        <v>71</v>
      </c>
      <c r="E104" s="106">
        <v>1671</v>
      </c>
      <c r="F104" s="889">
        <v>0</v>
      </c>
      <c r="G104" s="88">
        <v>1671</v>
      </c>
      <c r="H104" s="108">
        <v>1671</v>
      </c>
      <c r="I104" s="388">
        <v>0</v>
      </c>
      <c r="J104" s="130">
        <v>0</v>
      </c>
      <c r="K104" s="107">
        <v>0</v>
      </c>
      <c r="L104" s="257">
        <v>0</v>
      </c>
      <c r="M104" s="92">
        <v>0</v>
      </c>
      <c r="N104" s="434">
        <v>0</v>
      </c>
      <c r="P104" s="6"/>
      <c r="Q104" s="6"/>
      <c r="R104" s="6"/>
    </row>
    <row r="105" spans="1:18" ht="13.5" thickBot="1" x14ac:dyDescent="0.25">
      <c r="B105" s="216"/>
      <c r="C105" s="390"/>
      <c r="D105" s="304" t="s">
        <v>47</v>
      </c>
      <c r="E105" s="132">
        <f t="shared" ref="E105:J105" si="47">SUM(E103:E104)</f>
        <v>3176</v>
      </c>
      <c r="F105" s="892">
        <f t="shared" ref="F105" si="48">SUM(F103:F104)</f>
        <v>1494</v>
      </c>
      <c r="G105" s="132">
        <f t="shared" si="47"/>
        <v>3176</v>
      </c>
      <c r="H105" s="221">
        <f t="shared" si="47"/>
        <v>2802</v>
      </c>
      <c r="I105" s="246">
        <f t="shared" si="47"/>
        <v>1505</v>
      </c>
      <c r="J105" s="435">
        <f t="shared" si="47"/>
        <v>1518</v>
      </c>
      <c r="K105" s="430">
        <f>J105-F105</f>
        <v>24</v>
      </c>
      <c r="L105" s="383">
        <f>SUM(L103:L104)</f>
        <v>1530</v>
      </c>
      <c r="M105" s="246">
        <f>SUM(M103:M104)</f>
        <v>1530</v>
      </c>
      <c r="N105" s="392">
        <f>SUM(N103:N104)</f>
        <v>1530</v>
      </c>
      <c r="P105" s="6"/>
      <c r="Q105" s="6"/>
      <c r="R105" s="6"/>
    </row>
    <row r="106" spans="1:18" x14ac:dyDescent="0.2">
      <c r="B106" s="279"/>
      <c r="C106" s="279"/>
      <c r="D106" s="279"/>
      <c r="E106" s="436"/>
      <c r="F106" s="893"/>
      <c r="G106" s="278"/>
      <c r="H106" s="278"/>
      <c r="I106" s="278"/>
      <c r="J106" s="437"/>
      <c r="K106" s="278"/>
      <c r="L106" s="279"/>
      <c r="M106" s="279"/>
      <c r="N106" s="279"/>
      <c r="P106" s="6"/>
      <c r="Q106" s="6"/>
      <c r="R106" s="6"/>
    </row>
    <row r="107" spans="1:18" ht="7.5" customHeight="1" x14ac:dyDescent="0.2">
      <c r="B107" s="279"/>
      <c r="C107" s="279"/>
      <c r="D107" s="279"/>
      <c r="E107" s="436"/>
      <c r="F107" s="893"/>
      <c r="G107" s="278"/>
      <c r="H107" s="278"/>
      <c r="I107" s="278"/>
      <c r="J107" s="437"/>
      <c r="K107" s="278"/>
      <c r="L107" s="279"/>
      <c r="M107" s="279"/>
      <c r="N107" s="279"/>
      <c r="P107" s="6"/>
      <c r="Q107" s="6"/>
      <c r="R107" s="6"/>
    </row>
    <row r="108" spans="1:18" x14ac:dyDescent="0.2">
      <c r="B108" s="438" t="s">
        <v>72</v>
      </c>
      <c r="C108" s="439"/>
      <c r="D108" s="439"/>
      <c r="E108" s="440"/>
      <c r="F108" s="894"/>
      <c r="G108" s="441"/>
      <c r="H108" s="441"/>
      <c r="I108" s="441"/>
      <c r="J108" s="442"/>
      <c r="K108" s="278"/>
      <c r="L108" s="279"/>
      <c r="M108" s="279"/>
      <c r="N108" s="279"/>
      <c r="P108" s="6"/>
      <c r="Q108" s="6"/>
      <c r="R108" s="6"/>
    </row>
    <row r="109" spans="1:18" x14ac:dyDescent="0.2">
      <c r="B109" s="274" t="s">
        <v>73</v>
      </c>
      <c r="C109" s="275"/>
      <c r="D109" s="275"/>
      <c r="E109" s="416"/>
      <c r="F109" s="869"/>
      <c r="G109" s="277"/>
      <c r="H109" s="277"/>
      <c r="I109" s="278"/>
      <c r="J109" s="278"/>
      <c r="K109" s="278"/>
      <c r="L109" s="279"/>
      <c r="M109" s="279"/>
      <c r="N109" s="279"/>
      <c r="P109" s="6"/>
      <c r="Q109" s="6"/>
      <c r="R109" s="6"/>
    </row>
    <row r="110" spans="1:18" ht="8.25" customHeight="1" thickBot="1" x14ac:dyDescent="0.25">
      <c r="B110" s="443"/>
      <c r="C110" s="279"/>
      <c r="D110" s="279"/>
      <c r="E110" s="436"/>
      <c r="F110" s="869"/>
      <c r="G110" s="278"/>
      <c r="H110" s="278"/>
      <c r="I110" s="278"/>
      <c r="J110" s="278"/>
      <c r="K110" s="278"/>
      <c r="L110" s="279"/>
      <c r="M110" s="279"/>
      <c r="N110" s="279"/>
      <c r="P110" s="6"/>
      <c r="Q110" s="6"/>
      <c r="R110" s="6"/>
    </row>
    <row r="111" spans="1:18" ht="5.25" customHeight="1" thickBot="1" x14ac:dyDescent="0.25">
      <c r="B111" s="280"/>
      <c r="C111" s="281"/>
      <c r="D111" s="281"/>
      <c r="E111" s="282"/>
      <c r="F111" s="950"/>
      <c r="G111" s="283"/>
      <c r="H111" s="283"/>
      <c r="I111" s="283"/>
      <c r="J111" s="284"/>
      <c r="K111" s="284"/>
      <c r="L111" s="285"/>
      <c r="M111" s="285"/>
      <c r="N111" s="286"/>
      <c r="P111" s="6"/>
      <c r="Q111" s="6"/>
      <c r="R111" s="6"/>
    </row>
    <row r="112" spans="1:18" ht="13.5" thickBot="1" x14ac:dyDescent="0.25">
      <c r="B112" s="287"/>
      <c r="C112" s="288"/>
      <c r="D112" s="219" t="s">
        <v>32</v>
      </c>
      <c r="E112" s="289"/>
      <c r="F112" s="951"/>
      <c r="G112" s="290"/>
      <c r="H112" s="290"/>
      <c r="I112" s="290"/>
      <c r="J112" s="291"/>
      <c r="K112" s="291"/>
      <c r="L112" s="288"/>
      <c r="M112" s="288"/>
      <c r="N112" s="292"/>
      <c r="P112" s="6"/>
      <c r="Q112" s="6"/>
      <c r="R112" s="6"/>
    </row>
    <row r="113" spans="1:18" x14ac:dyDescent="0.2">
      <c r="B113" s="287"/>
      <c r="C113" s="293"/>
      <c r="D113" s="293" t="s">
        <v>33</v>
      </c>
      <c r="E113" s="294"/>
      <c r="F113" s="951"/>
      <c r="G113" s="290"/>
      <c r="H113" s="290"/>
      <c r="I113" s="290"/>
      <c r="J113" s="291"/>
      <c r="K113" s="291"/>
      <c r="L113" s="288"/>
      <c r="M113" s="288"/>
      <c r="N113" s="292"/>
      <c r="P113" s="6"/>
      <c r="Q113" s="6"/>
      <c r="R113" s="6"/>
    </row>
    <row r="114" spans="1:18" ht="3.75" customHeight="1" thickBot="1" x14ac:dyDescent="0.25">
      <c r="B114" s="295"/>
      <c r="C114" s="296"/>
      <c r="D114" s="296"/>
      <c r="E114" s="297"/>
      <c r="F114" s="952"/>
      <c r="G114" s="298"/>
      <c r="H114" s="298"/>
      <c r="I114" s="298"/>
      <c r="J114" s="299"/>
      <c r="K114" s="299"/>
      <c r="L114" s="300"/>
      <c r="M114" s="300"/>
      <c r="N114" s="301"/>
      <c r="P114" s="6"/>
      <c r="Q114" s="6"/>
      <c r="R114" s="6"/>
    </row>
    <row r="115" spans="1:18" s="4" customFormat="1" ht="25.5" thickBot="1" x14ac:dyDescent="0.3">
      <c r="B115" s="208"/>
      <c r="C115" s="209"/>
      <c r="D115" s="210" t="s">
        <v>0</v>
      </c>
      <c r="E115" s="211" t="s">
        <v>345</v>
      </c>
      <c r="F115" s="949" t="s">
        <v>346</v>
      </c>
      <c r="G115" s="212" t="s">
        <v>347</v>
      </c>
      <c r="H115" s="213" t="s">
        <v>348</v>
      </c>
      <c r="I115" s="213" t="s">
        <v>349</v>
      </c>
      <c r="J115" s="214" t="s">
        <v>350</v>
      </c>
      <c r="K115" s="215" t="s">
        <v>351</v>
      </c>
      <c r="L115" s="63" t="s">
        <v>7</v>
      </c>
      <c r="M115" s="216" t="s">
        <v>8</v>
      </c>
      <c r="N115" s="63" t="s">
        <v>352</v>
      </c>
    </row>
    <row r="116" spans="1:18" ht="13.5" thickBot="1" x14ac:dyDescent="0.25">
      <c r="A116" s="1">
        <v>43</v>
      </c>
      <c r="B116" s="444">
        <v>1361</v>
      </c>
      <c r="C116" s="445"/>
      <c r="D116" s="198" t="s">
        <v>74</v>
      </c>
      <c r="E116" s="128">
        <v>143</v>
      </c>
      <c r="F116" s="865">
        <v>150</v>
      </c>
      <c r="G116" s="79">
        <v>150</v>
      </c>
      <c r="H116" s="33">
        <v>114</v>
      </c>
      <c r="I116" s="248">
        <v>150</v>
      </c>
      <c r="J116" s="125">
        <v>150</v>
      </c>
      <c r="K116" s="195">
        <f>J116-F116</f>
        <v>0</v>
      </c>
      <c r="L116" s="23">
        <v>150</v>
      </c>
      <c r="M116" s="22">
        <v>150</v>
      </c>
      <c r="N116" s="23">
        <v>150</v>
      </c>
      <c r="P116" s="6"/>
      <c r="Q116" s="6"/>
      <c r="R116" s="6"/>
    </row>
    <row r="117" spans="1:18" ht="13.5" thickBot="1" x14ac:dyDescent="0.25">
      <c r="B117" s="29"/>
      <c r="C117" s="369"/>
      <c r="D117" s="390" t="s">
        <v>47</v>
      </c>
      <c r="E117" s="446">
        <f>SUM(E116)</f>
        <v>143</v>
      </c>
      <c r="F117" s="860">
        <f>SUM(F116:F116)</f>
        <v>150</v>
      </c>
      <c r="G117" s="132">
        <f>SUM(G116:G116)</f>
        <v>150</v>
      </c>
      <c r="H117" s="221">
        <f>SUM(H116:H116)</f>
        <v>114</v>
      </c>
      <c r="I117" s="132">
        <f>SUM(I116:I116)</f>
        <v>150</v>
      </c>
      <c r="J117" s="222">
        <f>SUM(J116:J116)</f>
        <v>150</v>
      </c>
      <c r="K117" s="132">
        <f>J117-F117</f>
        <v>0</v>
      </c>
      <c r="L117" s="414">
        <f>SUM(L116:L116)</f>
        <v>150</v>
      </c>
      <c r="M117" s="132">
        <f>SUM(M116:M116)</f>
        <v>150</v>
      </c>
      <c r="N117" s="132">
        <f>SUM(N116:N116)</f>
        <v>150</v>
      </c>
      <c r="P117" s="6"/>
      <c r="Q117" s="6"/>
      <c r="R117" s="6"/>
    </row>
    <row r="118" spans="1:18" ht="6" customHeight="1" x14ac:dyDescent="0.2">
      <c r="B118" s="280"/>
      <c r="C118" s="281"/>
      <c r="D118" s="281"/>
      <c r="E118" s="282"/>
      <c r="F118" s="950"/>
      <c r="G118" s="283"/>
      <c r="H118" s="283"/>
      <c r="I118" s="283"/>
      <c r="J118" s="284"/>
      <c r="K118" s="284"/>
      <c r="L118" s="285"/>
      <c r="M118" s="285"/>
      <c r="N118" s="286"/>
      <c r="P118" s="6"/>
      <c r="Q118" s="6"/>
      <c r="R118" s="6"/>
    </row>
    <row r="119" spans="1:18" x14ac:dyDescent="0.2">
      <c r="B119" s="287"/>
      <c r="C119" s="293"/>
      <c r="D119" s="293" t="s">
        <v>48</v>
      </c>
      <c r="E119" s="294"/>
      <c r="F119" s="951"/>
      <c r="G119" s="290"/>
      <c r="H119" s="290"/>
      <c r="I119" s="290"/>
      <c r="J119" s="291"/>
      <c r="K119" s="291"/>
      <c r="L119" s="288"/>
      <c r="M119" s="288"/>
      <c r="N119" s="292"/>
      <c r="P119" s="6"/>
      <c r="Q119" s="6"/>
      <c r="R119" s="6"/>
    </row>
    <row r="120" spans="1:18" ht="6" customHeight="1" thickBot="1" x14ac:dyDescent="0.25">
      <c r="B120" s="295"/>
      <c r="C120" s="296"/>
      <c r="D120" s="296"/>
      <c r="E120" s="297"/>
      <c r="F120" s="952"/>
      <c r="G120" s="298"/>
      <c r="H120" s="298"/>
      <c r="I120" s="298"/>
      <c r="J120" s="299"/>
      <c r="K120" s="299"/>
      <c r="L120" s="300"/>
      <c r="M120" s="300"/>
      <c r="N120" s="301"/>
      <c r="P120" s="6"/>
      <c r="Q120" s="6"/>
      <c r="R120" s="6"/>
    </row>
    <row r="121" spans="1:18" ht="22.5" customHeight="1" thickBot="1" x14ac:dyDescent="0.25">
      <c r="B121" s="210" t="s">
        <v>34</v>
      </c>
      <c r="C121" s="208" t="s">
        <v>35</v>
      </c>
      <c r="D121" s="210" t="s">
        <v>0</v>
      </c>
      <c r="E121" s="211" t="s">
        <v>36</v>
      </c>
      <c r="F121" s="873" t="s">
        <v>4</v>
      </c>
      <c r="G121" s="212" t="s">
        <v>1</v>
      </c>
      <c r="H121" s="302" t="s">
        <v>2</v>
      </c>
      <c r="I121" s="357" t="s">
        <v>3</v>
      </c>
      <c r="J121" s="303" t="s">
        <v>4</v>
      </c>
      <c r="K121" s="358" t="s">
        <v>5</v>
      </c>
      <c r="L121" s="304" t="s">
        <v>6</v>
      </c>
      <c r="M121" s="216" t="s">
        <v>7</v>
      </c>
      <c r="N121" s="63" t="s">
        <v>8</v>
      </c>
      <c r="P121" s="6"/>
      <c r="Q121" s="6"/>
      <c r="R121" s="6"/>
    </row>
    <row r="122" spans="1:18" x14ac:dyDescent="0.2">
      <c r="A122" s="1">
        <v>44</v>
      </c>
      <c r="B122" s="103">
        <v>2212</v>
      </c>
      <c r="C122" s="445">
        <v>2169</v>
      </c>
      <c r="D122" s="447" t="s">
        <v>75</v>
      </c>
      <c r="E122" s="448">
        <v>32</v>
      </c>
      <c r="F122" s="865">
        <v>100</v>
      </c>
      <c r="G122" s="108">
        <v>100</v>
      </c>
      <c r="H122" s="34">
        <v>27</v>
      </c>
      <c r="I122" s="248">
        <v>100</v>
      </c>
      <c r="J122" s="125">
        <v>100</v>
      </c>
      <c r="K122" s="79">
        <f>J122-F122</f>
        <v>0</v>
      </c>
      <c r="L122" s="22">
        <v>100</v>
      </c>
      <c r="M122" s="21">
        <v>100</v>
      </c>
      <c r="N122" s="434">
        <v>100</v>
      </c>
      <c r="P122" s="6"/>
      <c r="Q122" s="6"/>
      <c r="R122" s="6"/>
    </row>
    <row r="123" spans="1:18" ht="13.5" thickBot="1" x14ac:dyDescent="0.25">
      <c r="A123" s="1">
        <v>45</v>
      </c>
      <c r="B123" s="449">
        <v>2324</v>
      </c>
      <c r="C123" s="85">
        <v>2169</v>
      </c>
      <c r="D123" s="450" t="s">
        <v>76</v>
      </c>
      <c r="E123" s="451">
        <v>4</v>
      </c>
      <c r="F123" s="895">
        <v>0</v>
      </c>
      <c r="G123" s="89">
        <v>0</v>
      </c>
      <c r="H123" s="88">
        <v>2</v>
      </c>
      <c r="I123" s="388">
        <v>0</v>
      </c>
      <c r="J123" s="91">
        <v>0</v>
      </c>
      <c r="K123" s="452">
        <f>J123-F123</f>
        <v>0</v>
      </c>
      <c r="L123" s="84">
        <v>0</v>
      </c>
      <c r="M123" s="92">
        <v>0</v>
      </c>
      <c r="N123" s="93">
        <v>0</v>
      </c>
      <c r="P123" s="6"/>
      <c r="Q123" s="6"/>
      <c r="R123" s="6"/>
    </row>
    <row r="124" spans="1:18" ht="13.5" thickBot="1" x14ac:dyDescent="0.25">
      <c r="B124" s="453"/>
      <c r="C124" s="454"/>
      <c r="D124" s="455" t="s">
        <v>47</v>
      </c>
      <c r="E124" s="456">
        <f t="shared" ref="E124:J124" si="49">SUM(E122:E123)</f>
        <v>36</v>
      </c>
      <c r="F124" s="860">
        <f t="shared" ref="F124" si="50">SUM(F122:F123)</f>
        <v>100</v>
      </c>
      <c r="G124" s="457">
        <f t="shared" si="49"/>
        <v>100</v>
      </c>
      <c r="H124" s="132">
        <f t="shared" si="49"/>
        <v>29</v>
      </c>
      <c r="I124" s="458">
        <f t="shared" si="49"/>
        <v>100</v>
      </c>
      <c r="J124" s="222">
        <f t="shared" si="49"/>
        <v>100</v>
      </c>
      <c r="K124" s="459">
        <f>J124-F124</f>
        <v>0</v>
      </c>
      <c r="L124" s="460">
        <f>SUM(L122:L123)</f>
        <v>100</v>
      </c>
      <c r="M124" s="461">
        <f>SUM(M122:M123)</f>
        <v>100</v>
      </c>
      <c r="N124" s="462">
        <f>SUM(N122:N123)</f>
        <v>100</v>
      </c>
      <c r="P124" s="6"/>
      <c r="Q124" s="6"/>
      <c r="R124" s="6"/>
    </row>
    <row r="125" spans="1:18" x14ac:dyDescent="0.2">
      <c r="B125" s="22"/>
      <c r="C125" s="22"/>
      <c r="D125" s="22"/>
      <c r="E125" s="168"/>
      <c r="F125" s="869"/>
      <c r="G125" s="33"/>
      <c r="H125" s="278"/>
      <c r="I125" s="278"/>
      <c r="J125" s="278"/>
      <c r="K125" s="278"/>
      <c r="L125" s="279"/>
      <c r="M125" s="279"/>
      <c r="N125" s="279"/>
      <c r="P125" s="6"/>
      <c r="Q125" s="6"/>
      <c r="R125" s="6"/>
    </row>
    <row r="126" spans="1:18" ht="10.5" customHeight="1" x14ac:dyDescent="0.2">
      <c r="B126" s="22"/>
      <c r="C126" s="22"/>
      <c r="D126" s="22"/>
      <c r="E126" s="168"/>
      <c r="F126" s="869"/>
      <c r="G126" s="33"/>
      <c r="H126" s="278"/>
      <c r="I126" s="278"/>
      <c r="J126" s="278"/>
      <c r="K126" s="278"/>
      <c r="L126" s="279"/>
      <c r="M126" s="279"/>
      <c r="N126" s="279"/>
      <c r="P126" s="6"/>
      <c r="Q126" s="6"/>
      <c r="R126" s="6"/>
    </row>
    <row r="127" spans="1:18" x14ac:dyDescent="0.2">
      <c r="B127" s="274" t="s">
        <v>77</v>
      </c>
      <c r="C127" s="275"/>
      <c r="D127" s="275"/>
      <c r="E127" s="416"/>
      <c r="F127" s="896"/>
      <c r="G127" s="275"/>
      <c r="H127" s="275"/>
      <c r="I127" s="274"/>
      <c r="J127" s="275"/>
      <c r="K127" s="278"/>
      <c r="L127" s="279"/>
      <c r="M127" s="279"/>
      <c r="N127" s="279"/>
      <c r="P127" s="6"/>
      <c r="Q127" s="6"/>
      <c r="R127" s="6"/>
    </row>
    <row r="128" spans="1:18" ht="10.5" customHeight="1" thickBot="1" x14ac:dyDescent="0.25">
      <c r="B128" s="274"/>
      <c r="C128" s="275"/>
      <c r="D128" s="275"/>
      <c r="E128" s="416"/>
      <c r="F128" s="896"/>
      <c r="G128" s="275"/>
      <c r="H128" s="275"/>
      <c r="I128" s="279"/>
      <c r="J128" s="275"/>
      <c r="K128" s="278"/>
      <c r="L128" s="279"/>
      <c r="M128" s="279"/>
      <c r="N128" s="279"/>
      <c r="P128" s="6"/>
      <c r="Q128" s="6"/>
      <c r="R128" s="6"/>
    </row>
    <row r="129" spans="1:18" ht="7.5" customHeight="1" thickBot="1" x14ac:dyDescent="0.25">
      <c r="B129" s="280"/>
      <c r="C129" s="281"/>
      <c r="D129" s="281"/>
      <c r="E129" s="282"/>
      <c r="F129" s="950"/>
      <c r="G129" s="283"/>
      <c r="H129" s="283"/>
      <c r="I129" s="283"/>
      <c r="J129" s="284"/>
      <c r="K129" s="284"/>
      <c r="L129" s="285"/>
      <c r="M129" s="285"/>
      <c r="N129" s="286"/>
      <c r="P129" s="6"/>
      <c r="Q129" s="6"/>
      <c r="R129" s="6"/>
    </row>
    <row r="130" spans="1:18" ht="13.5" thickBot="1" x14ac:dyDescent="0.25">
      <c r="B130" s="287"/>
      <c r="C130" s="288"/>
      <c r="D130" s="219" t="s">
        <v>32</v>
      </c>
      <c r="E130" s="289"/>
      <c r="F130" s="951"/>
      <c r="G130" s="290"/>
      <c r="H130" s="290"/>
      <c r="I130" s="290"/>
      <c r="J130" s="291"/>
      <c r="K130" s="291"/>
      <c r="L130" s="288"/>
      <c r="M130" s="288"/>
      <c r="N130" s="292"/>
      <c r="P130" s="6"/>
      <c r="Q130" s="6"/>
      <c r="R130" s="6"/>
    </row>
    <row r="131" spans="1:18" x14ac:dyDescent="0.2">
      <c r="B131" s="287"/>
      <c r="C131" s="293"/>
      <c r="D131" s="293" t="s">
        <v>33</v>
      </c>
      <c r="E131" s="294"/>
      <c r="F131" s="951"/>
      <c r="G131" s="290"/>
      <c r="H131" s="290"/>
      <c r="I131" s="290"/>
      <c r="J131" s="291"/>
      <c r="K131" s="291"/>
      <c r="L131" s="288"/>
      <c r="M131" s="288"/>
      <c r="N131" s="292"/>
      <c r="P131" s="6"/>
      <c r="Q131" s="6"/>
      <c r="R131" s="6"/>
    </row>
    <row r="132" spans="1:18" ht="4.5" customHeight="1" thickBot="1" x14ac:dyDescent="0.25">
      <c r="B132" s="295"/>
      <c r="C132" s="296"/>
      <c r="D132" s="296"/>
      <c r="E132" s="297"/>
      <c r="F132" s="952"/>
      <c r="G132" s="298"/>
      <c r="H132" s="298"/>
      <c r="I132" s="298"/>
      <c r="J132" s="299"/>
      <c r="K132" s="299"/>
      <c r="L132" s="300"/>
      <c r="M132" s="300"/>
      <c r="N132" s="301"/>
      <c r="P132" s="6"/>
      <c r="Q132" s="6"/>
      <c r="R132" s="6"/>
    </row>
    <row r="133" spans="1:18" s="4" customFormat="1" ht="25.5" thickBot="1" x14ac:dyDescent="0.3">
      <c r="B133" s="208"/>
      <c r="C133" s="209"/>
      <c r="D133" s="210" t="s">
        <v>0</v>
      </c>
      <c r="E133" s="211" t="s">
        <v>345</v>
      </c>
      <c r="F133" s="949" t="s">
        <v>346</v>
      </c>
      <c r="G133" s="212" t="s">
        <v>347</v>
      </c>
      <c r="H133" s="213" t="s">
        <v>348</v>
      </c>
      <c r="I133" s="213" t="s">
        <v>349</v>
      </c>
      <c r="J133" s="214" t="s">
        <v>350</v>
      </c>
      <c r="K133" s="215" t="s">
        <v>351</v>
      </c>
      <c r="L133" s="62" t="s">
        <v>7</v>
      </c>
      <c r="M133" s="216" t="s">
        <v>8</v>
      </c>
      <c r="N133" s="63" t="s">
        <v>352</v>
      </c>
    </row>
    <row r="134" spans="1:18" ht="13.5" thickBot="1" x14ac:dyDescent="0.25">
      <c r="A134" s="1">
        <v>46</v>
      </c>
      <c r="B134" s="329">
        <v>1361</v>
      </c>
      <c r="C134" s="330"/>
      <c r="D134" s="463" t="s">
        <v>78</v>
      </c>
      <c r="E134" s="464">
        <v>167</v>
      </c>
      <c r="F134" s="877">
        <v>150</v>
      </c>
      <c r="G134" s="170">
        <v>150</v>
      </c>
      <c r="H134" s="51">
        <v>136</v>
      </c>
      <c r="I134" s="51">
        <v>150</v>
      </c>
      <c r="J134" s="333">
        <v>150</v>
      </c>
      <c r="K134" s="183">
        <f>J134-F134</f>
        <v>0</v>
      </c>
      <c r="L134" s="170">
        <v>150</v>
      </c>
      <c r="M134" s="465">
        <v>150</v>
      </c>
      <c r="N134" s="433">
        <v>150</v>
      </c>
      <c r="P134" s="6"/>
      <c r="Q134" s="6"/>
      <c r="R134" s="6"/>
    </row>
    <row r="135" spans="1:18" ht="13.5" thickBot="1" x14ac:dyDescent="0.25">
      <c r="B135" s="29"/>
      <c r="C135" s="466"/>
      <c r="D135" s="63" t="s">
        <v>81</v>
      </c>
      <c r="E135" s="137">
        <f>SUM(E134)</f>
        <v>167</v>
      </c>
      <c r="F135" s="874">
        <f t="shared" ref="F135" si="51">SUM(F134:F134)</f>
        <v>150</v>
      </c>
      <c r="G135" s="121">
        <f t="shared" ref="G135:N135" si="52">SUM(G134:G134)</f>
        <v>150</v>
      </c>
      <c r="H135" s="122">
        <f t="shared" si="52"/>
        <v>136</v>
      </c>
      <c r="I135" s="122">
        <f t="shared" si="52"/>
        <v>150</v>
      </c>
      <c r="J135" s="319">
        <f t="shared" si="52"/>
        <v>150</v>
      </c>
      <c r="K135" s="132">
        <f t="shared" si="52"/>
        <v>0</v>
      </c>
      <c r="L135" s="406">
        <f t="shared" si="52"/>
        <v>150</v>
      </c>
      <c r="M135" s="407">
        <f t="shared" si="52"/>
        <v>150</v>
      </c>
      <c r="N135" s="467">
        <f t="shared" si="52"/>
        <v>150</v>
      </c>
      <c r="P135" s="6"/>
      <c r="Q135" s="6"/>
      <c r="R135" s="6"/>
    </row>
    <row r="136" spans="1:18" ht="4.5" customHeight="1" x14ac:dyDescent="0.2">
      <c r="B136" s="468"/>
      <c r="C136" s="285"/>
      <c r="D136" s="285"/>
      <c r="E136" s="469"/>
      <c r="F136" s="950"/>
      <c r="G136" s="284"/>
      <c r="H136" s="284"/>
      <c r="I136" s="284"/>
      <c r="J136" s="284"/>
      <c r="K136" s="284"/>
      <c r="L136" s="285"/>
      <c r="M136" s="285"/>
      <c r="N136" s="286"/>
      <c r="P136" s="6"/>
      <c r="Q136" s="6"/>
      <c r="R136" s="6"/>
    </row>
    <row r="137" spans="1:18" x14ac:dyDescent="0.2">
      <c r="B137" s="287"/>
      <c r="C137" s="293"/>
      <c r="D137" s="293" t="s">
        <v>48</v>
      </c>
      <c r="E137" s="294"/>
      <c r="F137" s="951"/>
      <c r="G137" s="290"/>
      <c r="H137" s="290"/>
      <c r="I137" s="290"/>
      <c r="J137" s="291"/>
      <c r="K137" s="291"/>
      <c r="L137" s="288"/>
      <c r="M137" s="288"/>
      <c r="N137" s="292"/>
      <c r="P137" s="6"/>
      <c r="Q137" s="6"/>
      <c r="R137" s="6"/>
    </row>
    <row r="138" spans="1:18" ht="7.5" customHeight="1" thickBot="1" x14ac:dyDescent="0.25">
      <c r="B138" s="295"/>
      <c r="C138" s="296"/>
      <c r="D138" s="296"/>
      <c r="E138" s="297"/>
      <c r="F138" s="952"/>
      <c r="G138" s="298"/>
      <c r="H138" s="298"/>
      <c r="I138" s="298"/>
      <c r="J138" s="299"/>
      <c r="K138" s="299"/>
      <c r="L138" s="300"/>
      <c r="M138" s="300"/>
      <c r="N138" s="301"/>
      <c r="P138" s="6"/>
      <c r="Q138" s="6"/>
      <c r="R138" s="6"/>
    </row>
    <row r="139" spans="1:18" s="4" customFormat="1" ht="25.5" thickBot="1" x14ac:dyDescent="0.3">
      <c r="B139" s="208"/>
      <c r="C139" s="209"/>
      <c r="D139" s="210" t="s">
        <v>0</v>
      </c>
      <c r="E139" s="211" t="s">
        <v>345</v>
      </c>
      <c r="F139" s="949" t="s">
        <v>346</v>
      </c>
      <c r="G139" s="212" t="s">
        <v>347</v>
      </c>
      <c r="H139" s="213" t="s">
        <v>348</v>
      </c>
      <c r="I139" s="213" t="s">
        <v>349</v>
      </c>
      <c r="J139" s="214" t="s">
        <v>350</v>
      </c>
      <c r="K139" s="215" t="s">
        <v>351</v>
      </c>
      <c r="L139" s="62" t="s">
        <v>7</v>
      </c>
      <c r="M139" s="216" t="s">
        <v>8</v>
      </c>
      <c r="N139" s="63" t="s">
        <v>352</v>
      </c>
    </row>
    <row r="140" spans="1:18" x14ac:dyDescent="0.2">
      <c r="A140" s="1">
        <v>47</v>
      </c>
      <c r="B140" s="471">
        <v>2212</v>
      </c>
      <c r="C140" s="472">
        <v>2212</v>
      </c>
      <c r="D140" s="473" t="s">
        <v>79</v>
      </c>
      <c r="E140" s="474">
        <v>66</v>
      </c>
      <c r="F140" s="897">
        <v>50</v>
      </c>
      <c r="G140" s="476">
        <v>50</v>
      </c>
      <c r="H140" s="477">
        <v>45</v>
      </c>
      <c r="I140" s="476">
        <v>50</v>
      </c>
      <c r="J140" s="478">
        <v>50</v>
      </c>
      <c r="K140" s="34">
        <f>J140-F140</f>
        <v>0</v>
      </c>
      <c r="L140" s="479">
        <v>50</v>
      </c>
      <c r="M140" s="477">
        <v>50</v>
      </c>
      <c r="N140" s="480">
        <v>50</v>
      </c>
      <c r="P140" s="6"/>
      <c r="Q140" s="6"/>
      <c r="R140" s="6"/>
    </row>
    <row r="141" spans="1:18" ht="13.5" thickBot="1" x14ac:dyDescent="0.25">
      <c r="A141" s="1">
        <v>48</v>
      </c>
      <c r="B141" s="363">
        <v>2324</v>
      </c>
      <c r="C141" s="364">
        <v>2212</v>
      </c>
      <c r="D141" s="481" t="s">
        <v>80</v>
      </c>
      <c r="E141" s="482">
        <v>7</v>
      </c>
      <c r="F141" s="898">
        <v>0</v>
      </c>
      <c r="G141" s="172">
        <v>0</v>
      </c>
      <c r="H141" s="483">
        <v>3</v>
      </c>
      <c r="I141" s="172">
        <v>3</v>
      </c>
      <c r="J141" s="484">
        <v>0</v>
      </c>
      <c r="K141" s="88">
        <f>J141-F141</f>
        <v>0</v>
      </c>
      <c r="L141" s="258">
        <v>0</v>
      </c>
      <c r="M141" s="259">
        <v>0</v>
      </c>
      <c r="N141" s="434">
        <v>0</v>
      </c>
      <c r="P141" s="6"/>
      <c r="Q141" s="6"/>
      <c r="R141" s="6"/>
    </row>
    <row r="142" spans="1:18" ht="13.5" thickBot="1" x14ac:dyDescent="0.25">
      <c r="B142" s="216"/>
      <c r="C142" s="485"/>
      <c r="D142" s="486" t="s">
        <v>81</v>
      </c>
      <c r="E142" s="487">
        <f t="shared" ref="E142:J142" si="53">SUM(E140:E141)</f>
        <v>73</v>
      </c>
      <c r="F142" s="899">
        <f t="shared" ref="F142" si="54">SUM(F140:F141)</f>
        <v>50</v>
      </c>
      <c r="G142" s="488">
        <f t="shared" si="53"/>
        <v>50</v>
      </c>
      <c r="H142" s="71">
        <f t="shared" si="53"/>
        <v>48</v>
      </c>
      <c r="I142" s="488">
        <f t="shared" si="53"/>
        <v>53</v>
      </c>
      <c r="J142" s="489">
        <f t="shared" si="53"/>
        <v>50</v>
      </c>
      <c r="K142" s="132">
        <f>J142-F142</f>
        <v>0</v>
      </c>
      <c r="L142" s="490">
        <f>SUM(L140:L141)</f>
        <v>50</v>
      </c>
      <c r="M142" s="71">
        <f>SUM(M140:M141)</f>
        <v>50</v>
      </c>
      <c r="N142" s="491">
        <f>SUM(N140:N141)</f>
        <v>50</v>
      </c>
      <c r="P142" s="6"/>
      <c r="Q142" s="6"/>
      <c r="R142" s="6"/>
    </row>
    <row r="143" spans="1:18" x14ac:dyDescent="0.2">
      <c r="B143" s="200"/>
      <c r="C143" s="200"/>
      <c r="D143" s="492"/>
      <c r="E143" s="493"/>
      <c r="F143" s="900"/>
      <c r="G143" s="494"/>
      <c r="H143" s="494"/>
      <c r="I143" s="494"/>
      <c r="J143" s="72"/>
      <c r="K143" s="393"/>
      <c r="L143" s="494"/>
      <c r="M143" s="494"/>
      <c r="N143" s="494"/>
      <c r="P143" s="6"/>
      <c r="Q143" s="6"/>
      <c r="R143" s="6"/>
    </row>
    <row r="144" spans="1:18" x14ac:dyDescent="0.2">
      <c r="B144" s="200"/>
      <c r="C144" s="200"/>
      <c r="D144" s="492"/>
      <c r="E144" s="493"/>
      <c r="F144" s="900"/>
      <c r="G144" s="494"/>
      <c r="H144" s="494"/>
      <c r="I144" s="494"/>
      <c r="J144" s="72"/>
      <c r="K144" s="393"/>
      <c r="L144" s="494"/>
      <c r="M144" s="494"/>
      <c r="N144" s="494"/>
      <c r="P144" s="6"/>
      <c r="Q144" s="6"/>
      <c r="R144" s="6"/>
    </row>
    <row r="145" spans="1:18" ht="8.25" customHeight="1" x14ac:dyDescent="0.2">
      <c r="B145" s="200"/>
      <c r="C145" s="200"/>
      <c r="D145" s="492"/>
      <c r="E145" s="493"/>
      <c r="F145" s="900"/>
      <c r="G145" s="494"/>
      <c r="H145" s="494"/>
      <c r="I145" s="494"/>
      <c r="J145" s="72"/>
      <c r="K145" s="393"/>
      <c r="L145" s="494"/>
      <c r="M145" s="494"/>
      <c r="N145" s="494"/>
      <c r="P145" s="6"/>
      <c r="Q145" s="6"/>
      <c r="R145" s="6"/>
    </row>
    <row r="146" spans="1:18" ht="13.5" customHeight="1" x14ac:dyDescent="0.2">
      <c r="B146" s="438" t="s">
        <v>82</v>
      </c>
      <c r="C146" s="495"/>
      <c r="D146" s="496"/>
      <c r="E146" s="497"/>
      <c r="F146" s="900"/>
      <c r="G146" s="498"/>
      <c r="H146" s="498"/>
      <c r="I146" s="498"/>
      <c r="J146" s="72"/>
      <c r="K146" s="393"/>
      <c r="L146" s="494"/>
      <c r="M146" s="494"/>
      <c r="N146" s="494"/>
      <c r="P146" s="6"/>
      <c r="Q146" s="6"/>
      <c r="R146" s="6"/>
    </row>
    <row r="147" spans="1:18" ht="14.25" customHeight="1" x14ac:dyDescent="0.2">
      <c r="B147" s="274" t="s">
        <v>83</v>
      </c>
      <c r="C147" s="200"/>
      <c r="D147" s="492"/>
      <c r="E147" s="493"/>
      <c r="F147" s="900"/>
      <c r="G147" s="494"/>
      <c r="H147" s="494"/>
      <c r="I147" s="494"/>
      <c r="J147" s="72"/>
      <c r="K147" s="393"/>
      <c r="L147" s="494"/>
      <c r="M147" s="494"/>
      <c r="N147" s="494"/>
      <c r="P147" s="6"/>
      <c r="Q147" s="6"/>
      <c r="R147" s="6"/>
    </row>
    <row r="148" spans="1:18" ht="4.5" customHeight="1" thickBot="1" x14ac:dyDescent="0.25">
      <c r="B148" s="274"/>
      <c r="C148" s="200"/>
      <c r="D148" s="492"/>
      <c r="E148" s="493"/>
      <c r="F148" s="900"/>
      <c r="G148" s="494"/>
      <c r="H148" s="494"/>
      <c r="I148" s="494"/>
      <c r="J148" s="72"/>
      <c r="K148" s="393"/>
      <c r="L148" s="494"/>
      <c r="M148" s="494"/>
      <c r="N148" s="494"/>
      <c r="P148" s="6"/>
      <c r="Q148" s="6"/>
      <c r="R148" s="6"/>
    </row>
    <row r="149" spans="1:18" ht="6" customHeight="1" thickBot="1" x14ac:dyDescent="0.25">
      <c r="B149" s="468"/>
      <c r="C149" s="285"/>
      <c r="D149" s="285"/>
      <c r="E149" s="469"/>
      <c r="F149" s="950"/>
      <c r="G149" s="284"/>
      <c r="H149" s="284"/>
      <c r="I149" s="284"/>
      <c r="J149" s="284"/>
      <c r="K149" s="284"/>
      <c r="L149" s="285"/>
      <c r="M149" s="285"/>
      <c r="N149" s="286"/>
      <c r="P149" s="6"/>
      <c r="Q149" s="6"/>
      <c r="R149" s="6"/>
    </row>
    <row r="150" spans="1:18" ht="13.5" customHeight="1" thickBot="1" x14ac:dyDescent="0.25">
      <c r="B150" s="499"/>
      <c r="C150" s="288"/>
      <c r="D150" s="219" t="s">
        <v>32</v>
      </c>
      <c r="E150" s="289"/>
      <c r="F150" s="951"/>
      <c r="G150" s="291"/>
      <c r="H150" s="291"/>
      <c r="I150" s="291"/>
      <c r="J150" s="291"/>
      <c r="K150" s="291"/>
      <c r="L150" s="288"/>
      <c r="M150" s="288"/>
      <c r="N150" s="292"/>
      <c r="P150" s="6"/>
      <c r="Q150" s="6"/>
      <c r="R150" s="6"/>
    </row>
    <row r="151" spans="1:18" x14ac:dyDescent="0.2">
      <c r="B151" s="287"/>
      <c r="C151" s="293"/>
      <c r="D151" s="293" t="s">
        <v>48</v>
      </c>
      <c r="E151" s="294"/>
      <c r="F151" s="951"/>
      <c r="G151" s="290"/>
      <c r="H151" s="290"/>
      <c r="I151" s="290"/>
      <c r="J151" s="291"/>
      <c r="K151" s="291"/>
      <c r="L151" s="288"/>
      <c r="M151" s="288"/>
      <c r="N151" s="292"/>
      <c r="P151" s="6"/>
      <c r="Q151" s="6"/>
      <c r="R151" s="6"/>
    </row>
    <row r="152" spans="1:18" ht="2.25" customHeight="1" thickBot="1" x14ac:dyDescent="0.25">
      <c r="B152" s="295"/>
      <c r="C152" s="296"/>
      <c r="D152" s="296"/>
      <c r="E152" s="297"/>
      <c r="F152" s="872"/>
      <c r="G152" s="298"/>
      <c r="H152" s="298"/>
      <c r="I152" s="298"/>
      <c r="J152" s="299"/>
      <c r="K152" s="299"/>
      <c r="L152" s="300"/>
      <c r="M152" s="300"/>
      <c r="N152" s="301"/>
      <c r="P152" s="6"/>
      <c r="Q152" s="6"/>
      <c r="R152" s="6"/>
    </row>
    <row r="153" spans="1:18" s="4" customFormat="1" ht="25.5" thickBot="1" x14ac:dyDescent="0.3">
      <c r="B153" s="208"/>
      <c r="C153" s="209"/>
      <c r="D153" s="210" t="s">
        <v>0</v>
      </c>
      <c r="E153" s="211" t="s">
        <v>345</v>
      </c>
      <c r="F153" s="949" t="s">
        <v>346</v>
      </c>
      <c r="G153" s="212" t="s">
        <v>347</v>
      </c>
      <c r="H153" s="213" t="s">
        <v>348</v>
      </c>
      <c r="I153" s="213" t="s">
        <v>349</v>
      </c>
      <c r="J153" s="214" t="s">
        <v>350</v>
      </c>
      <c r="K153" s="215" t="s">
        <v>351</v>
      </c>
      <c r="L153" s="62" t="s">
        <v>7</v>
      </c>
      <c r="M153" s="216" t="s">
        <v>8</v>
      </c>
      <c r="N153" s="63" t="s">
        <v>352</v>
      </c>
    </row>
    <row r="154" spans="1:18" x14ac:dyDescent="0.2">
      <c r="A154" s="1">
        <v>49</v>
      </c>
      <c r="B154" s="500">
        <v>2132</v>
      </c>
      <c r="C154" s="501">
        <v>3111</v>
      </c>
      <c r="D154" s="502" t="s">
        <v>84</v>
      </c>
      <c r="E154" s="503">
        <v>75</v>
      </c>
      <c r="F154" s="901">
        <v>50</v>
      </c>
      <c r="G154" s="503">
        <v>50</v>
      </c>
      <c r="H154" s="504">
        <v>58</v>
      </c>
      <c r="I154" s="503">
        <v>58</v>
      </c>
      <c r="J154" s="505">
        <v>70</v>
      </c>
      <c r="K154" s="228">
        <f>J154-F154</f>
        <v>20</v>
      </c>
      <c r="L154" s="506">
        <v>70</v>
      </c>
      <c r="M154" s="475">
        <v>70</v>
      </c>
      <c r="N154" s="507">
        <v>70</v>
      </c>
      <c r="P154" s="6"/>
      <c r="Q154" s="6"/>
      <c r="R154" s="6"/>
    </row>
    <row r="155" spans="1:18" ht="13.5" thickBot="1" x14ac:dyDescent="0.25">
      <c r="A155" s="1">
        <v>50</v>
      </c>
      <c r="B155" s="508">
        <v>2322</v>
      </c>
      <c r="C155" s="509">
        <v>3111</v>
      </c>
      <c r="D155" s="510" t="s">
        <v>85</v>
      </c>
      <c r="E155" s="511">
        <v>12</v>
      </c>
      <c r="F155" s="902">
        <v>0</v>
      </c>
      <c r="G155" s="511">
        <v>0</v>
      </c>
      <c r="H155" s="512">
        <v>5</v>
      </c>
      <c r="I155" s="511">
        <v>5</v>
      </c>
      <c r="J155" s="513">
        <v>0</v>
      </c>
      <c r="K155" s="232">
        <f>J155-F155</f>
        <v>0</v>
      </c>
      <c r="L155" s="378">
        <v>0</v>
      </c>
      <c r="M155" s="514">
        <v>0</v>
      </c>
      <c r="N155" s="515">
        <v>0</v>
      </c>
      <c r="P155" s="6"/>
      <c r="Q155" s="6"/>
      <c r="R155" s="6"/>
    </row>
    <row r="156" spans="1:18" ht="13.5" thickBot="1" x14ac:dyDescent="0.25">
      <c r="B156" s="314"/>
      <c r="C156" s="516"/>
      <c r="D156" s="40" t="s">
        <v>86</v>
      </c>
      <c r="E156" s="71">
        <f t="shared" ref="E156:J156" si="55">SUM(E154:E155)</f>
        <v>87</v>
      </c>
      <c r="F156" s="899">
        <f t="shared" ref="F156" si="56">SUM(F154:F155)</f>
        <v>50</v>
      </c>
      <c r="G156" s="71">
        <f t="shared" si="55"/>
        <v>50</v>
      </c>
      <c r="H156" s="488">
        <f t="shared" si="55"/>
        <v>63</v>
      </c>
      <c r="I156" s="71">
        <f t="shared" si="55"/>
        <v>63</v>
      </c>
      <c r="J156" s="489">
        <f t="shared" si="55"/>
        <v>70</v>
      </c>
      <c r="K156" s="132">
        <f>J156-F156</f>
        <v>20</v>
      </c>
      <c r="L156" s="488">
        <f>SUM(L154:L155)</f>
        <v>70</v>
      </c>
      <c r="M156" s="71">
        <f>SUM(M154:M155)</f>
        <v>70</v>
      </c>
      <c r="N156" s="491">
        <f>SUM(N154:N155)</f>
        <v>70</v>
      </c>
      <c r="P156" s="6"/>
      <c r="Q156" s="6"/>
      <c r="R156" s="6"/>
    </row>
    <row r="157" spans="1:18" ht="13.5" thickBot="1" x14ac:dyDescent="0.25">
      <c r="A157" s="1">
        <v>51</v>
      </c>
      <c r="B157" s="9">
        <v>2111</v>
      </c>
      <c r="C157" s="65">
        <v>3421</v>
      </c>
      <c r="D157" s="52" t="s">
        <v>87</v>
      </c>
      <c r="E157" s="53">
        <v>444</v>
      </c>
      <c r="F157" s="903">
        <v>0</v>
      </c>
      <c r="G157" s="53">
        <v>440</v>
      </c>
      <c r="H157" s="55">
        <v>444</v>
      </c>
      <c r="I157" s="53">
        <v>444</v>
      </c>
      <c r="J157" s="56">
        <v>530</v>
      </c>
      <c r="K157" s="518">
        <f t="shared" ref="K157:K172" si="57">J157-F157</f>
        <v>530</v>
      </c>
      <c r="L157" s="55">
        <v>530</v>
      </c>
      <c r="M157" s="53">
        <v>0</v>
      </c>
      <c r="N157" s="57">
        <v>0</v>
      </c>
      <c r="P157" s="6"/>
      <c r="Q157" s="6"/>
      <c r="R157" s="6"/>
    </row>
    <row r="158" spans="1:18" ht="13.5" thickBot="1" x14ac:dyDescent="0.25">
      <c r="B158" s="314"/>
      <c r="C158" s="516"/>
      <c r="D158" s="40" t="s">
        <v>88</v>
      </c>
      <c r="E158" s="71">
        <f t="shared" ref="E158:J158" si="58">SUM(E157:E157)</f>
        <v>444</v>
      </c>
      <c r="F158" s="899">
        <f t="shared" si="58"/>
        <v>0</v>
      </c>
      <c r="G158" s="71">
        <f t="shared" si="58"/>
        <v>440</v>
      </c>
      <c r="H158" s="488">
        <f t="shared" si="58"/>
        <v>444</v>
      </c>
      <c r="I158" s="71">
        <f t="shared" si="58"/>
        <v>444</v>
      </c>
      <c r="J158" s="489">
        <f t="shared" si="58"/>
        <v>530</v>
      </c>
      <c r="K158" s="124">
        <f t="shared" si="57"/>
        <v>530</v>
      </c>
      <c r="L158" s="488">
        <f>SUM(L157:L157)</f>
        <v>530</v>
      </c>
      <c r="M158" s="71">
        <f>SUM(M157:M157)</f>
        <v>0</v>
      </c>
      <c r="N158" s="491">
        <f>SUM(N157:N157)</f>
        <v>0</v>
      </c>
      <c r="P158" s="6"/>
      <c r="Q158" s="6"/>
      <c r="R158" s="6"/>
    </row>
    <row r="159" spans="1:18" x14ac:dyDescent="0.2">
      <c r="A159" s="1">
        <v>53</v>
      </c>
      <c r="B159" s="95">
        <v>2111</v>
      </c>
      <c r="C159" s="96">
        <v>3613</v>
      </c>
      <c r="D159" s="521" t="s">
        <v>89</v>
      </c>
      <c r="E159" s="522">
        <v>24</v>
      </c>
      <c r="F159" s="903">
        <v>200</v>
      </c>
      <c r="G159" s="53">
        <v>200</v>
      </c>
      <c r="H159" s="55">
        <v>24</v>
      </c>
      <c r="I159" s="53">
        <v>200</v>
      </c>
      <c r="J159" s="56">
        <v>200</v>
      </c>
      <c r="K159" s="99">
        <f t="shared" si="57"/>
        <v>0</v>
      </c>
      <c r="L159" s="55">
        <v>200</v>
      </c>
      <c r="M159" s="53">
        <v>200</v>
      </c>
      <c r="N159" s="57">
        <v>200</v>
      </c>
      <c r="P159" s="6"/>
      <c r="Q159" s="6"/>
      <c r="R159" s="6"/>
    </row>
    <row r="160" spans="1:18" x14ac:dyDescent="0.2">
      <c r="A160" s="1">
        <v>54</v>
      </c>
      <c r="B160" s="321">
        <v>2132</v>
      </c>
      <c r="C160" s="425">
        <v>3613</v>
      </c>
      <c r="D160" s="322" t="s">
        <v>90</v>
      </c>
      <c r="E160" s="207">
        <v>444</v>
      </c>
      <c r="F160" s="904">
        <v>400</v>
      </c>
      <c r="G160" s="207">
        <v>300</v>
      </c>
      <c r="H160" s="524">
        <v>310</v>
      </c>
      <c r="I160" s="207">
        <v>310</v>
      </c>
      <c r="J160" s="525">
        <v>400</v>
      </c>
      <c r="K160" s="239">
        <f t="shared" si="57"/>
        <v>0</v>
      </c>
      <c r="L160" s="524">
        <v>400</v>
      </c>
      <c r="M160" s="207">
        <v>400</v>
      </c>
      <c r="N160" s="526">
        <v>400</v>
      </c>
      <c r="P160" s="6"/>
      <c r="Q160" s="6"/>
      <c r="R160" s="6"/>
    </row>
    <row r="161" spans="1:18" x14ac:dyDescent="0.2">
      <c r="A161" s="1">
        <v>55</v>
      </c>
      <c r="B161" s="309">
        <v>2212</v>
      </c>
      <c r="C161" s="519">
        <v>3613</v>
      </c>
      <c r="D161" s="311" t="s">
        <v>91</v>
      </c>
      <c r="E161" s="312">
        <v>0</v>
      </c>
      <c r="F161" s="902">
        <v>0</v>
      </c>
      <c r="G161" s="312">
        <v>0</v>
      </c>
      <c r="H161" s="520">
        <v>0</v>
      </c>
      <c r="I161" s="312">
        <v>0</v>
      </c>
      <c r="J161" s="513">
        <v>0</v>
      </c>
      <c r="K161" s="107">
        <f>J161-F161</f>
        <v>0</v>
      </c>
      <c r="L161" s="520">
        <v>0</v>
      </c>
      <c r="M161" s="312">
        <v>0</v>
      </c>
      <c r="N161" s="527">
        <v>0</v>
      </c>
      <c r="P161" s="6"/>
      <c r="Q161" s="6"/>
      <c r="R161" s="6"/>
    </row>
    <row r="162" spans="1:18" ht="13.5" thickBot="1" x14ac:dyDescent="0.25">
      <c r="A162" s="1">
        <v>56</v>
      </c>
      <c r="B162" s="309">
        <v>2324</v>
      </c>
      <c r="C162" s="519">
        <v>3613</v>
      </c>
      <c r="D162" s="311" t="s">
        <v>92</v>
      </c>
      <c r="E162" s="312">
        <v>1</v>
      </c>
      <c r="F162" s="902">
        <v>0</v>
      </c>
      <c r="G162" s="312">
        <v>0</v>
      </c>
      <c r="H162" s="520">
        <v>1</v>
      </c>
      <c r="I162" s="312">
        <v>1</v>
      </c>
      <c r="J162" s="513">
        <v>0</v>
      </c>
      <c r="K162" s="107">
        <f t="shared" si="57"/>
        <v>0</v>
      </c>
      <c r="L162" s="520">
        <v>0</v>
      </c>
      <c r="M162" s="312">
        <v>0</v>
      </c>
      <c r="N162" s="527">
        <v>0</v>
      </c>
      <c r="P162" s="6"/>
      <c r="Q162" s="6"/>
      <c r="R162" s="6"/>
    </row>
    <row r="163" spans="1:18" ht="13.5" thickBot="1" x14ac:dyDescent="0.25">
      <c r="B163" s="314"/>
      <c r="C163" s="516"/>
      <c r="D163" s="40" t="s">
        <v>93</v>
      </c>
      <c r="E163" s="71">
        <f t="shared" ref="E163:J163" si="59">SUM(E159:E162)</f>
        <v>469</v>
      </c>
      <c r="F163" s="899">
        <f t="shared" ref="F163" si="60">SUM(F159:F162)</f>
        <v>600</v>
      </c>
      <c r="G163" s="71">
        <f t="shared" si="59"/>
        <v>500</v>
      </c>
      <c r="H163" s="488">
        <f t="shared" si="59"/>
        <v>335</v>
      </c>
      <c r="I163" s="71">
        <f t="shared" si="59"/>
        <v>511</v>
      </c>
      <c r="J163" s="489">
        <f t="shared" si="59"/>
        <v>600</v>
      </c>
      <c r="K163" s="430">
        <f t="shared" si="57"/>
        <v>0</v>
      </c>
      <c r="L163" s="488">
        <f>SUM(L159:L162)</f>
        <v>600</v>
      </c>
      <c r="M163" s="71">
        <f>SUM(M159:M162)</f>
        <v>600</v>
      </c>
      <c r="N163" s="491">
        <f>SUM(N159:N162)</f>
        <v>600</v>
      </c>
      <c r="P163" s="6"/>
      <c r="Q163" s="6"/>
      <c r="R163" s="6"/>
    </row>
    <row r="164" spans="1:18" ht="13.5" thickBot="1" x14ac:dyDescent="0.25">
      <c r="A164" s="1">
        <v>57</v>
      </c>
      <c r="B164" s="471">
        <v>2111</v>
      </c>
      <c r="C164" s="472">
        <v>3639</v>
      </c>
      <c r="D164" s="849" t="s">
        <v>344</v>
      </c>
      <c r="E164" s="850">
        <v>2</v>
      </c>
      <c r="F164" s="897">
        <v>2</v>
      </c>
      <c r="G164" s="477">
        <v>2</v>
      </c>
      <c r="H164" s="476">
        <v>1</v>
      </c>
      <c r="I164" s="477">
        <v>2</v>
      </c>
      <c r="J164" s="478">
        <v>2</v>
      </c>
      <c r="K164" s="362">
        <f t="shared" si="57"/>
        <v>0</v>
      </c>
      <c r="L164" s="476">
        <v>2</v>
      </c>
      <c r="M164" s="477">
        <v>2</v>
      </c>
      <c r="N164" s="480">
        <v>2</v>
      </c>
      <c r="P164" s="6"/>
      <c r="Q164" s="6"/>
      <c r="R164" s="6"/>
    </row>
    <row r="165" spans="1:18" ht="13.5" thickBot="1" x14ac:dyDescent="0.25">
      <c r="B165" s="444">
        <v>2131</v>
      </c>
      <c r="C165" s="445">
        <v>3639</v>
      </c>
      <c r="D165" s="528" t="s">
        <v>356</v>
      </c>
      <c r="E165" s="529">
        <v>1</v>
      </c>
      <c r="F165" s="905"/>
      <c r="G165" s="23"/>
      <c r="H165" s="22"/>
      <c r="I165" s="23"/>
      <c r="J165" s="531">
        <v>0</v>
      </c>
      <c r="K165" s="362">
        <f t="shared" si="57"/>
        <v>0</v>
      </c>
      <c r="L165" s="22">
        <v>0</v>
      </c>
      <c r="M165" s="23">
        <v>0</v>
      </c>
      <c r="N165" s="83">
        <v>0</v>
      </c>
      <c r="P165" s="6"/>
      <c r="Q165" s="6"/>
      <c r="R165" s="6"/>
    </row>
    <row r="166" spans="1:18" ht="13.5" customHeight="1" thickBot="1" x14ac:dyDescent="0.25">
      <c r="B166" s="314"/>
      <c r="C166" s="516"/>
      <c r="D166" s="40" t="s">
        <v>94</v>
      </c>
      <c r="E166" s="71">
        <f t="shared" ref="E166:N166" si="61">SUM(E164:E165)</f>
        <v>3</v>
      </c>
      <c r="F166" s="899">
        <f t="shared" si="61"/>
        <v>2</v>
      </c>
      <c r="G166" s="71">
        <f t="shared" si="61"/>
        <v>2</v>
      </c>
      <c r="H166" s="71">
        <f t="shared" si="61"/>
        <v>1</v>
      </c>
      <c r="I166" s="71">
        <f t="shared" si="61"/>
        <v>2</v>
      </c>
      <c r="J166" s="964">
        <f t="shared" si="61"/>
        <v>2</v>
      </c>
      <c r="K166" s="71">
        <f t="shared" si="61"/>
        <v>0</v>
      </c>
      <c r="L166" s="71">
        <f t="shared" si="61"/>
        <v>2</v>
      </c>
      <c r="M166" s="71">
        <f t="shared" si="61"/>
        <v>2</v>
      </c>
      <c r="N166" s="71">
        <f t="shared" si="61"/>
        <v>2</v>
      </c>
      <c r="P166" s="6"/>
      <c r="Q166" s="6"/>
      <c r="R166" s="6"/>
    </row>
    <row r="167" spans="1:18" ht="13.5" customHeight="1" x14ac:dyDescent="0.2">
      <c r="A167" s="1">
        <v>58</v>
      </c>
      <c r="B167" s="9">
        <v>2111</v>
      </c>
      <c r="C167" s="65">
        <v>6171</v>
      </c>
      <c r="D167" s="52" t="s">
        <v>95</v>
      </c>
      <c r="E167" s="53">
        <v>45</v>
      </c>
      <c r="F167" s="903">
        <v>0</v>
      </c>
      <c r="G167" s="53">
        <v>0</v>
      </c>
      <c r="H167" s="55">
        <v>3</v>
      </c>
      <c r="I167" s="53">
        <v>3</v>
      </c>
      <c r="J167" s="56">
        <v>45</v>
      </c>
      <c r="K167" s="99">
        <f t="shared" si="57"/>
        <v>45</v>
      </c>
      <c r="L167" s="55">
        <v>45</v>
      </c>
      <c r="M167" s="53">
        <v>45</v>
      </c>
      <c r="N167" s="57">
        <v>45</v>
      </c>
      <c r="P167" s="6"/>
      <c r="Q167" s="6"/>
      <c r="R167" s="6"/>
    </row>
    <row r="168" spans="1:18" ht="13.5" customHeight="1" x14ac:dyDescent="0.2">
      <c r="A168" s="1">
        <v>59</v>
      </c>
      <c r="B168" s="321">
        <v>2132</v>
      </c>
      <c r="C168" s="425">
        <v>6171</v>
      </c>
      <c r="D168" s="322" t="s">
        <v>96</v>
      </c>
      <c r="E168" s="207">
        <v>1016</v>
      </c>
      <c r="F168" s="863">
        <v>1400</v>
      </c>
      <c r="G168" s="183">
        <v>869</v>
      </c>
      <c r="H168" s="327">
        <v>633</v>
      </c>
      <c r="I168" s="183">
        <v>869</v>
      </c>
      <c r="J168" s="238">
        <v>1500</v>
      </c>
      <c r="K168" s="239">
        <f t="shared" si="57"/>
        <v>100</v>
      </c>
      <c r="L168" s="170">
        <v>1500</v>
      </c>
      <c r="M168" s="51">
        <v>1500</v>
      </c>
      <c r="N168" s="433">
        <v>1500</v>
      </c>
      <c r="P168" s="6"/>
      <c r="Q168" s="6"/>
      <c r="R168" s="6"/>
    </row>
    <row r="169" spans="1:18" ht="13.5" customHeight="1" x14ac:dyDescent="0.2">
      <c r="A169" s="1">
        <v>60</v>
      </c>
      <c r="B169" s="309">
        <v>2212</v>
      </c>
      <c r="C169" s="519">
        <v>6171</v>
      </c>
      <c r="D169" s="311" t="s">
        <v>51</v>
      </c>
      <c r="E169" s="312">
        <v>1</v>
      </c>
      <c r="F169" s="862">
        <v>0</v>
      </c>
      <c r="G169" s="107">
        <v>0</v>
      </c>
      <c r="H169" s="108">
        <v>1</v>
      </c>
      <c r="I169" s="107">
        <v>1</v>
      </c>
      <c r="J169" s="109">
        <v>0</v>
      </c>
      <c r="K169" s="107">
        <f>J169-F169</f>
        <v>0</v>
      </c>
      <c r="L169" s="257">
        <v>0</v>
      </c>
      <c r="M169" s="259">
        <v>0</v>
      </c>
      <c r="N169" s="434">
        <v>0</v>
      </c>
      <c r="P169" s="6"/>
      <c r="Q169" s="6"/>
      <c r="R169" s="6"/>
    </row>
    <row r="170" spans="1:18" ht="13.5" customHeight="1" thickBot="1" x14ac:dyDescent="0.25">
      <c r="A170" s="1">
        <v>61</v>
      </c>
      <c r="B170" s="309">
        <v>2329</v>
      </c>
      <c r="C170" s="519">
        <v>6171</v>
      </c>
      <c r="D170" s="311" t="s">
        <v>97</v>
      </c>
      <c r="E170" s="312">
        <v>2</v>
      </c>
      <c r="F170" s="862">
        <v>0</v>
      </c>
      <c r="G170" s="107">
        <v>0</v>
      </c>
      <c r="H170" s="108">
        <v>2</v>
      </c>
      <c r="I170" s="107">
        <v>2</v>
      </c>
      <c r="J170" s="109">
        <v>0</v>
      </c>
      <c r="K170" s="107">
        <f t="shared" si="57"/>
        <v>0</v>
      </c>
      <c r="L170" s="257">
        <v>0</v>
      </c>
      <c r="M170" s="259">
        <v>0</v>
      </c>
      <c r="N170" s="434">
        <v>0</v>
      </c>
      <c r="P170" s="6"/>
      <c r="Q170" s="6"/>
      <c r="R170" s="6"/>
    </row>
    <row r="171" spans="1:18" ht="13.5" customHeight="1" thickBot="1" x14ac:dyDescent="0.25">
      <c r="B171" s="532"/>
      <c r="C171" s="533"/>
      <c r="D171" s="534" t="s">
        <v>98</v>
      </c>
      <c r="E171" s="535">
        <f t="shared" ref="E171:J171" si="62">SUM(E167:E170)</f>
        <v>1064</v>
      </c>
      <c r="F171" s="906">
        <f t="shared" ref="F171" si="63">SUM(F167:F170)</f>
        <v>1400</v>
      </c>
      <c r="G171" s="58">
        <f t="shared" si="62"/>
        <v>869</v>
      </c>
      <c r="H171" s="59">
        <f t="shared" si="62"/>
        <v>639</v>
      </c>
      <c r="I171" s="58">
        <f t="shared" si="62"/>
        <v>875</v>
      </c>
      <c r="J171" s="60">
        <f t="shared" si="62"/>
        <v>1545</v>
      </c>
      <c r="K171" s="61">
        <f t="shared" si="57"/>
        <v>145</v>
      </c>
      <c r="L171" s="62">
        <f>SUM(L167:L170)</f>
        <v>1545</v>
      </c>
      <c r="M171" s="63">
        <f>SUM(M167:M170)</f>
        <v>1545</v>
      </c>
      <c r="N171" s="64">
        <f>SUM(N167:N170)</f>
        <v>1545</v>
      </c>
      <c r="P171" s="6"/>
      <c r="Q171" s="6"/>
      <c r="R171" s="6"/>
    </row>
    <row r="172" spans="1:18" ht="12.75" customHeight="1" thickBot="1" x14ac:dyDescent="0.25">
      <c r="B172" s="453"/>
      <c r="C172" s="454"/>
      <c r="D172" s="536" t="s">
        <v>47</v>
      </c>
      <c r="E172" s="122">
        <f t="shared" ref="E172:J172" si="64">SUM(E156+E158+E163+E166+E171)</f>
        <v>2067</v>
      </c>
      <c r="F172" s="874">
        <f t="shared" si="64"/>
        <v>2052</v>
      </c>
      <c r="G172" s="122">
        <f t="shared" si="64"/>
        <v>1861</v>
      </c>
      <c r="H172" s="121">
        <f t="shared" si="64"/>
        <v>1482</v>
      </c>
      <c r="I172" s="122">
        <f t="shared" si="64"/>
        <v>1895</v>
      </c>
      <c r="J172" s="319">
        <f t="shared" si="64"/>
        <v>2747</v>
      </c>
      <c r="K172" s="430">
        <f t="shared" si="57"/>
        <v>695</v>
      </c>
      <c r="L172" s="537">
        <f>SUM(L156+L158+L163+L166+L171)</f>
        <v>2747</v>
      </c>
      <c r="M172" s="538">
        <f>SUM(M156+M158+M163+M166+M171)</f>
        <v>2217</v>
      </c>
      <c r="N172" s="539">
        <f>SUM(N156+N158+N163+N166+N171)</f>
        <v>2217</v>
      </c>
      <c r="P172" s="6"/>
      <c r="Q172" s="6"/>
      <c r="R172" s="6"/>
    </row>
    <row r="173" spans="1:18" ht="0.75" customHeight="1" x14ac:dyDescent="0.2">
      <c r="B173" s="287"/>
      <c r="C173" s="293"/>
      <c r="D173" s="293"/>
      <c r="E173" s="294"/>
      <c r="F173" s="871"/>
      <c r="G173" s="290"/>
      <c r="H173" s="290"/>
      <c r="I173" s="290"/>
      <c r="J173" s="291"/>
      <c r="K173" s="291"/>
      <c r="L173" s="288"/>
      <c r="M173" s="288"/>
      <c r="N173" s="292"/>
      <c r="P173" s="6"/>
      <c r="Q173" s="6"/>
      <c r="R173" s="6"/>
    </row>
    <row r="174" spans="1:18" ht="0.75" customHeight="1" x14ac:dyDescent="0.2">
      <c r="B174" s="287"/>
      <c r="C174" s="293"/>
      <c r="D174" s="293"/>
      <c r="E174" s="294"/>
      <c r="F174" s="951"/>
      <c r="G174" s="290"/>
      <c r="H174" s="290"/>
      <c r="I174" s="290"/>
      <c r="J174" s="291"/>
      <c r="K174" s="291"/>
      <c r="L174" s="288"/>
      <c r="M174" s="288"/>
      <c r="N174" s="292"/>
      <c r="P174" s="6"/>
      <c r="Q174" s="6"/>
      <c r="R174" s="6"/>
    </row>
    <row r="175" spans="1:18" ht="5.25" customHeight="1" thickBot="1" x14ac:dyDescent="0.25">
      <c r="B175" s="287"/>
      <c r="C175" s="293"/>
      <c r="D175" s="293"/>
      <c r="E175" s="294"/>
      <c r="F175" s="951"/>
      <c r="G175" s="290"/>
      <c r="H175" s="290"/>
      <c r="I175" s="290"/>
      <c r="J175" s="291"/>
      <c r="K175" s="291"/>
      <c r="L175" s="288"/>
      <c r="M175" s="288"/>
      <c r="N175" s="292"/>
      <c r="P175" s="6"/>
      <c r="Q175" s="6"/>
      <c r="R175" s="6"/>
    </row>
    <row r="176" spans="1:18" ht="12.75" customHeight="1" thickBot="1" x14ac:dyDescent="0.25">
      <c r="B176" s="287"/>
      <c r="C176" s="398" t="s">
        <v>69</v>
      </c>
      <c r="D176" s="399"/>
      <c r="E176" s="400"/>
      <c r="F176" s="951"/>
      <c r="G176" s="290"/>
      <c r="H176" s="290"/>
      <c r="I176" s="290"/>
      <c r="J176" s="291"/>
      <c r="K176" s="291"/>
      <c r="L176" s="288"/>
      <c r="M176" s="288"/>
      <c r="N176" s="292"/>
      <c r="P176" s="6"/>
      <c r="Q176" s="6"/>
      <c r="R176" s="6"/>
    </row>
    <row r="177" spans="1:18" ht="10.5" customHeight="1" x14ac:dyDescent="0.2">
      <c r="B177" s="287"/>
      <c r="C177" s="293" t="s">
        <v>99</v>
      </c>
      <c r="D177" s="293"/>
      <c r="E177" s="294"/>
      <c r="F177" s="951"/>
      <c r="G177" s="290"/>
      <c r="H177" s="290"/>
      <c r="I177" s="290"/>
      <c r="J177" s="291"/>
      <c r="K177" s="291"/>
      <c r="L177" s="288"/>
      <c r="M177" s="288"/>
      <c r="N177" s="292"/>
      <c r="P177" s="6"/>
      <c r="Q177" s="6"/>
      <c r="R177" s="6"/>
    </row>
    <row r="178" spans="1:18" ht="3.75" customHeight="1" thickBot="1" x14ac:dyDescent="0.25">
      <c r="B178" s="295"/>
      <c r="C178" s="296"/>
      <c r="D178" s="296"/>
      <c r="E178" s="297"/>
      <c r="F178" s="952"/>
      <c r="G178" s="298"/>
      <c r="H178" s="298"/>
      <c r="I178" s="298"/>
      <c r="J178" s="299"/>
      <c r="K178" s="299"/>
      <c r="L178" s="300"/>
      <c r="M178" s="300"/>
      <c r="N178" s="301"/>
      <c r="P178" s="6"/>
      <c r="Q178" s="6"/>
      <c r="R178" s="6"/>
    </row>
    <row r="179" spans="1:18" s="4" customFormat="1" ht="25.5" thickBot="1" x14ac:dyDescent="0.3">
      <c r="B179" s="208"/>
      <c r="C179" s="209"/>
      <c r="D179" s="210" t="s">
        <v>0</v>
      </c>
      <c r="E179" s="211" t="s">
        <v>345</v>
      </c>
      <c r="F179" s="949" t="s">
        <v>346</v>
      </c>
      <c r="G179" s="212" t="s">
        <v>347</v>
      </c>
      <c r="H179" s="213" t="s">
        <v>348</v>
      </c>
      <c r="I179" s="213" t="s">
        <v>349</v>
      </c>
      <c r="J179" s="214" t="s">
        <v>350</v>
      </c>
      <c r="K179" s="215" t="s">
        <v>351</v>
      </c>
      <c r="L179" s="63" t="s">
        <v>7</v>
      </c>
      <c r="M179" s="216" t="s">
        <v>8</v>
      </c>
      <c r="N179" s="63" t="s">
        <v>352</v>
      </c>
    </row>
    <row r="180" spans="1:18" ht="13.5" thickBot="1" x14ac:dyDescent="0.25">
      <c r="A180" s="1">
        <v>62</v>
      </c>
      <c r="B180" s="540">
        <v>5164</v>
      </c>
      <c r="C180" s="74">
        <v>2219</v>
      </c>
      <c r="D180" s="177" t="s">
        <v>100</v>
      </c>
      <c r="E180" s="541">
        <v>15</v>
      </c>
      <c r="F180" s="907">
        <v>15</v>
      </c>
      <c r="G180" s="12">
        <v>15</v>
      </c>
      <c r="H180" s="44">
        <v>15</v>
      </c>
      <c r="I180" s="18">
        <v>15</v>
      </c>
      <c r="J180" s="167">
        <v>15</v>
      </c>
      <c r="K180" s="195">
        <f>J180-F180</f>
        <v>0</v>
      </c>
      <c r="L180" s="168">
        <v>15</v>
      </c>
      <c r="M180" s="15">
        <v>15</v>
      </c>
      <c r="N180" s="543">
        <v>15</v>
      </c>
      <c r="P180" s="6"/>
      <c r="Q180" s="6"/>
      <c r="R180" s="6"/>
    </row>
    <row r="181" spans="1:18" ht="12.75" customHeight="1" thickBot="1" x14ac:dyDescent="0.25">
      <c r="B181" s="29"/>
      <c r="C181" s="369"/>
      <c r="D181" s="544" t="s">
        <v>47</v>
      </c>
      <c r="E181" s="545">
        <f>SUM(E180)</f>
        <v>15</v>
      </c>
      <c r="F181" s="860">
        <f>SUM(F180:F180)</f>
        <v>15</v>
      </c>
      <c r="G181" s="221">
        <f>SUM(G180:G180)</f>
        <v>15</v>
      </c>
      <c r="H181" s="132">
        <f>SUM(H180:H180)</f>
        <v>15</v>
      </c>
      <c r="I181" s="221">
        <f>SUM(I180:I180)</f>
        <v>15</v>
      </c>
      <c r="J181" s="222">
        <f>SUM(J180:J180)</f>
        <v>15</v>
      </c>
      <c r="K181" s="370">
        <f>J181-F181</f>
        <v>0</v>
      </c>
      <c r="L181" s="414">
        <f>SUM(L180:L180)</f>
        <v>15</v>
      </c>
      <c r="M181" s="132">
        <f>SUM(M180:M180)</f>
        <v>15</v>
      </c>
      <c r="N181" s="370">
        <f>SUM(N180:N180)</f>
        <v>15</v>
      </c>
      <c r="P181" s="6"/>
      <c r="Q181" s="6"/>
      <c r="R181" s="6"/>
    </row>
    <row r="182" spans="1:18" ht="12.75" customHeight="1" x14ac:dyDescent="0.2">
      <c r="A182" s="10"/>
      <c r="B182" s="530"/>
      <c r="C182" s="530"/>
      <c r="D182" s="546"/>
      <c r="E182" s="547"/>
      <c r="F182" s="884"/>
      <c r="G182" s="394"/>
      <c r="H182" s="394"/>
      <c r="I182" s="394"/>
      <c r="J182" s="394"/>
      <c r="K182" s="394"/>
      <c r="L182" s="394"/>
      <c r="M182" s="394"/>
      <c r="N182" s="394"/>
      <c r="O182" s="10"/>
      <c r="P182" s="6"/>
      <c r="Q182" s="6"/>
      <c r="R182" s="6"/>
    </row>
    <row r="183" spans="1:18" ht="12.75" customHeight="1" x14ac:dyDescent="0.2">
      <c r="A183" s="10"/>
      <c r="B183" s="530"/>
      <c r="C183" s="530"/>
      <c r="D183" s="546"/>
      <c r="E183" s="547"/>
      <c r="F183" s="884"/>
      <c r="G183" s="394"/>
      <c r="H183" s="394"/>
      <c r="I183" s="394"/>
      <c r="J183" s="394"/>
      <c r="K183" s="394"/>
      <c r="L183" s="394"/>
      <c r="M183" s="394"/>
      <c r="N183" s="394"/>
      <c r="O183" s="10"/>
      <c r="P183" s="6"/>
      <c r="Q183" s="6"/>
      <c r="R183" s="6"/>
    </row>
    <row r="184" spans="1:18" ht="12.75" customHeight="1" x14ac:dyDescent="0.2">
      <c r="A184" s="10"/>
      <c r="B184" s="530"/>
      <c r="C184" s="530"/>
      <c r="D184" s="546"/>
      <c r="E184" s="547"/>
      <c r="F184" s="884"/>
      <c r="G184" s="394"/>
      <c r="H184" s="394"/>
      <c r="I184" s="394"/>
      <c r="J184" s="394"/>
      <c r="K184" s="394"/>
      <c r="L184" s="394"/>
      <c r="M184" s="394"/>
      <c r="N184" s="394"/>
      <c r="O184" s="10"/>
      <c r="P184" s="6"/>
      <c r="Q184" s="6"/>
      <c r="R184" s="6"/>
    </row>
    <row r="185" spans="1:18" ht="12.75" customHeight="1" x14ac:dyDescent="0.2">
      <c r="A185" s="10"/>
      <c r="B185" s="530"/>
      <c r="C185" s="530"/>
      <c r="D185" s="546"/>
      <c r="E185" s="547"/>
      <c r="F185" s="884"/>
      <c r="G185" s="394"/>
      <c r="H185" s="394"/>
      <c r="I185" s="394"/>
      <c r="J185" s="394"/>
      <c r="K185" s="394"/>
      <c r="L185" s="394"/>
      <c r="M185" s="394"/>
      <c r="N185" s="394"/>
      <c r="O185" s="10"/>
      <c r="P185" s="6"/>
      <c r="Q185" s="6"/>
      <c r="R185" s="6"/>
    </row>
    <row r="186" spans="1:18" ht="6" customHeight="1" thickBot="1" x14ac:dyDescent="0.25">
      <c r="A186" s="10"/>
      <c r="B186" s="530"/>
      <c r="C186" s="530"/>
      <c r="D186" s="546"/>
      <c r="E186" s="547"/>
      <c r="F186" s="884"/>
      <c r="G186" s="394"/>
      <c r="H186" s="394"/>
      <c r="I186" s="394"/>
      <c r="J186" s="394"/>
      <c r="K186" s="394"/>
      <c r="L186" s="394"/>
      <c r="M186" s="394"/>
      <c r="N186" s="394"/>
      <c r="O186" s="10"/>
      <c r="P186" s="6"/>
      <c r="Q186" s="6"/>
      <c r="R186" s="6"/>
    </row>
    <row r="187" spans="1:18" ht="6" customHeight="1" x14ac:dyDescent="0.2">
      <c r="B187" s="280"/>
      <c r="C187" s="371"/>
      <c r="D187" s="281"/>
      <c r="E187" s="282"/>
      <c r="F187" s="950"/>
      <c r="G187" s="283"/>
      <c r="H187" s="283"/>
      <c r="I187" s="283"/>
      <c r="J187" s="284"/>
      <c r="K187" s="284"/>
      <c r="L187" s="285"/>
      <c r="M187" s="285"/>
      <c r="N187" s="286"/>
      <c r="P187" s="6"/>
      <c r="Q187" s="6"/>
      <c r="R187" s="6"/>
    </row>
    <row r="188" spans="1:18" ht="16.5" customHeight="1" x14ac:dyDescent="0.2">
      <c r="B188" s="287"/>
      <c r="C188" s="293" t="s">
        <v>101</v>
      </c>
      <c r="D188" s="293"/>
      <c r="E188" s="294"/>
      <c r="F188" s="951"/>
      <c r="G188" s="290"/>
      <c r="H188" s="290"/>
      <c r="I188" s="290"/>
      <c r="J188" s="291"/>
      <c r="K188" s="291"/>
      <c r="L188" s="288"/>
      <c r="M188" s="288"/>
      <c r="N188" s="292"/>
      <c r="P188" s="6"/>
      <c r="Q188" s="6"/>
      <c r="R188" s="6"/>
    </row>
    <row r="189" spans="1:18" ht="4.5" customHeight="1" thickBot="1" x14ac:dyDescent="0.25">
      <c r="B189" s="287"/>
      <c r="C189" s="293"/>
      <c r="D189" s="293"/>
      <c r="E189" s="294"/>
      <c r="F189" s="951"/>
      <c r="G189" s="290"/>
      <c r="H189" s="290"/>
      <c r="I189" s="290"/>
      <c r="J189" s="291"/>
      <c r="K189" s="291"/>
      <c r="L189" s="288"/>
      <c r="M189" s="288"/>
      <c r="N189" s="292"/>
      <c r="P189" s="6"/>
      <c r="Q189" s="6"/>
      <c r="R189" s="6"/>
    </row>
    <row r="190" spans="1:18" s="4" customFormat="1" ht="25.5" thickBot="1" x14ac:dyDescent="0.3">
      <c r="B190" s="208"/>
      <c r="C190" s="209"/>
      <c r="D190" s="210" t="s">
        <v>0</v>
      </c>
      <c r="E190" s="211" t="s">
        <v>345</v>
      </c>
      <c r="F190" s="949" t="s">
        <v>346</v>
      </c>
      <c r="G190" s="212" t="s">
        <v>347</v>
      </c>
      <c r="H190" s="213" t="s">
        <v>348</v>
      </c>
      <c r="I190" s="213" t="s">
        <v>349</v>
      </c>
      <c r="J190" s="214" t="s">
        <v>350</v>
      </c>
      <c r="K190" s="215" t="s">
        <v>351</v>
      </c>
      <c r="L190" s="62" t="s">
        <v>7</v>
      </c>
      <c r="M190" s="216" t="s">
        <v>8</v>
      </c>
      <c r="N190" s="63" t="s">
        <v>352</v>
      </c>
    </row>
    <row r="191" spans="1:18" ht="15" customHeight="1" thickBot="1" x14ac:dyDescent="0.25">
      <c r="A191" s="1">
        <v>63</v>
      </c>
      <c r="B191" s="548">
        <v>5163</v>
      </c>
      <c r="C191" s="549">
        <v>3111</v>
      </c>
      <c r="D191" s="550" t="s">
        <v>102</v>
      </c>
      <c r="E191" s="136">
        <v>56</v>
      </c>
      <c r="F191" s="907">
        <v>65</v>
      </c>
      <c r="G191" s="542">
        <v>65</v>
      </c>
      <c r="H191" s="551">
        <v>56</v>
      </c>
      <c r="I191" s="44">
        <v>56</v>
      </c>
      <c r="J191" s="167">
        <v>56</v>
      </c>
      <c r="K191" s="197">
        <f t="shared" ref="K191:K247" si="65">J191-F191</f>
        <v>-9</v>
      </c>
      <c r="L191" s="979">
        <v>56</v>
      </c>
      <c r="M191" s="980">
        <v>56</v>
      </c>
      <c r="N191" s="979">
        <v>56</v>
      </c>
      <c r="O191" s="981"/>
      <c r="P191" s="6"/>
      <c r="Q191" s="6"/>
      <c r="R191" s="6"/>
    </row>
    <row r="192" spans="1:18" ht="15" customHeight="1" thickBot="1" x14ac:dyDescent="0.25">
      <c r="B192" s="470"/>
      <c r="C192" s="315"/>
      <c r="D192" s="40" t="s">
        <v>193</v>
      </c>
      <c r="E192" s="71">
        <f t="shared" ref="E192:J192" si="66">SUM(E191)</f>
        <v>56</v>
      </c>
      <c r="F192" s="908">
        <f t="shared" ref="F192" si="67">SUM(F191)</f>
        <v>65</v>
      </c>
      <c r="G192" s="552">
        <f t="shared" si="66"/>
        <v>65</v>
      </c>
      <c r="H192" s="553">
        <f t="shared" si="66"/>
        <v>56</v>
      </c>
      <c r="I192" s="554">
        <f t="shared" si="66"/>
        <v>56</v>
      </c>
      <c r="J192" s="555">
        <f t="shared" si="66"/>
        <v>56</v>
      </c>
      <c r="K192" s="221">
        <f t="shared" si="65"/>
        <v>-9</v>
      </c>
      <c r="L192" s="819">
        <f>SUM(L191)</f>
        <v>56</v>
      </c>
      <c r="M192" s="818">
        <f>SUM(M191)</f>
        <v>56</v>
      </c>
      <c r="N192" s="819">
        <f>SUM(N191)</f>
        <v>56</v>
      </c>
      <c r="O192" s="6"/>
      <c r="P192" s="6"/>
      <c r="Q192" s="6"/>
      <c r="R192" s="6"/>
    </row>
    <row r="193" spans="1:18" ht="15" customHeight="1" x14ac:dyDescent="0.2">
      <c r="B193" s="73">
        <v>5137</v>
      </c>
      <c r="C193" s="74">
        <v>3421</v>
      </c>
      <c r="D193" s="75" t="s">
        <v>375</v>
      </c>
      <c r="E193" s="306">
        <v>0</v>
      </c>
      <c r="F193" s="913">
        <v>0</v>
      </c>
      <c r="G193" s="11"/>
      <c r="H193" s="965"/>
      <c r="I193" s="977">
        <v>60</v>
      </c>
      <c r="J193" s="972">
        <v>80</v>
      </c>
      <c r="K193" s="966"/>
      <c r="L193" s="982">
        <v>100</v>
      </c>
      <c r="M193" s="983">
        <v>100</v>
      </c>
      <c r="N193" s="982">
        <v>100</v>
      </c>
      <c r="O193" s="6"/>
      <c r="P193" s="6"/>
      <c r="Q193" s="6"/>
      <c r="R193" s="6"/>
    </row>
    <row r="194" spans="1:18" ht="13.5" customHeight="1" x14ac:dyDescent="0.2">
      <c r="A194" s="1">
        <v>64</v>
      </c>
      <c r="B194" s="9">
        <v>5139</v>
      </c>
      <c r="C194" s="65">
        <v>3421</v>
      </c>
      <c r="D194" s="52" t="s">
        <v>191</v>
      </c>
      <c r="E194" s="53">
        <v>21</v>
      </c>
      <c r="F194" s="903">
        <v>0</v>
      </c>
      <c r="G194" s="557">
        <v>0</v>
      </c>
      <c r="H194" s="54">
        <v>0</v>
      </c>
      <c r="I194" s="903">
        <v>0</v>
      </c>
      <c r="J194" s="973">
        <v>60</v>
      </c>
      <c r="K194" s="100">
        <f t="shared" si="65"/>
        <v>60</v>
      </c>
      <c r="L194" s="68">
        <v>60</v>
      </c>
      <c r="M194" s="67">
        <v>60</v>
      </c>
      <c r="N194" s="68">
        <v>60</v>
      </c>
      <c r="O194" s="6"/>
      <c r="P194" s="6"/>
      <c r="Q194" s="6"/>
      <c r="R194" s="6"/>
    </row>
    <row r="195" spans="1:18" ht="13.5" customHeight="1" x14ac:dyDescent="0.2">
      <c r="B195" s="9">
        <v>5151</v>
      </c>
      <c r="C195" s="65">
        <v>3421</v>
      </c>
      <c r="D195" s="52" t="s">
        <v>383</v>
      </c>
      <c r="E195" s="53"/>
      <c r="F195" s="903"/>
      <c r="G195" s="557"/>
      <c r="H195" s="54"/>
      <c r="I195" s="903"/>
      <c r="J195" s="973">
        <v>10</v>
      </c>
      <c r="K195" s="100"/>
      <c r="L195" s="68">
        <v>10</v>
      </c>
      <c r="M195" s="67">
        <v>10</v>
      </c>
      <c r="N195" s="68">
        <v>10</v>
      </c>
      <c r="O195" s="6"/>
      <c r="P195" s="6"/>
      <c r="Q195" s="6"/>
      <c r="R195" s="6"/>
    </row>
    <row r="196" spans="1:18" ht="13.5" customHeight="1" x14ac:dyDescent="0.2">
      <c r="B196" s="9">
        <v>5154</v>
      </c>
      <c r="C196" s="65">
        <v>3421</v>
      </c>
      <c r="D196" s="52" t="s">
        <v>384</v>
      </c>
      <c r="E196" s="53"/>
      <c r="F196" s="903"/>
      <c r="G196" s="557"/>
      <c r="H196" s="54"/>
      <c r="I196" s="903"/>
      <c r="J196" s="973">
        <v>30</v>
      </c>
      <c r="K196" s="100"/>
      <c r="L196" s="68">
        <v>30</v>
      </c>
      <c r="M196" s="67">
        <v>30</v>
      </c>
      <c r="N196" s="68">
        <v>30</v>
      </c>
      <c r="O196" s="6"/>
      <c r="P196" s="6"/>
      <c r="Q196" s="6"/>
      <c r="R196" s="6"/>
    </row>
    <row r="197" spans="1:18" ht="12.75" customHeight="1" x14ac:dyDescent="0.2">
      <c r="A197" s="1">
        <v>66</v>
      </c>
      <c r="B197" s="321">
        <v>5164</v>
      </c>
      <c r="C197" s="425">
        <v>3421</v>
      </c>
      <c r="D197" s="322" t="s">
        <v>195</v>
      </c>
      <c r="E197" s="207">
        <v>0</v>
      </c>
      <c r="F197" s="904">
        <v>0</v>
      </c>
      <c r="G197" s="558">
        <v>1</v>
      </c>
      <c r="H197" s="523">
        <v>0</v>
      </c>
      <c r="I197" s="904">
        <v>1</v>
      </c>
      <c r="J197" s="974">
        <v>0</v>
      </c>
      <c r="K197" s="326">
        <f>J197-F197</f>
        <v>0</v>
      </c>
      <c r="L197" s="332">
        <v>0</v>
      </c>
      <c r="M197" s="331">
        <v>0</v>
      </c>
      <c r="N197" s="332">
        <v>0</v>
      </c>
      <c r="O197" s="6"/>
      <c r="P197" s="6"/>
      <c r="Q197" s="6"/>
      <c r="R197" s="6"/>
    </row>
    <row r="198" spans="1:18" ht="13.5" customHeight="1" x14ac:dyDescent="0.2">
      <c r="A198" s="1">
        <v>67</v>
      </c>
      <c r="B198" s="321">
        <v>5169</v>
      </c>
      <c r="C198" s="425">
        <v>3421</v>
      </c>
      <c r="D198" s="322" t="s">
        <v>370</v>
      </c>
      <c r="E198" s="207">
        <v>696</v>
      </c>
      <c r="F198" s="904">
        <v>685</v>
      </c>
      <c r="G198" s="558">
        <v>685</v>
      </c>
      <c r="H198" s="523">
        <v>347</v>
      </c>
      <c r="I198" s="904">
        <v>685</v>
      </c>
      <c r="J198" s="974">
        <v>300</v>
      </c>
      <c r="K198" s="326">
        <f>J198-F198</f>
        <v>-385</v>
      </c>
      <c r="L198" s="332">
        <v>300</v>
      </c>
      <c r="M198" s="331">
        <v>300</v>
      </c>
      <c r="N198" s="332">
        <v>300</v>
      </c>
      <c r="O198" s="6"/>
      <c r="P198" s="6"/>
      <c r="Q198" s="6"/>
      <c r="R198" s="6"/>
    </row>
    <row r="199" spans="1:18" ht="13.5" customHeight="1" x14ac:dyDescent="0.2">
      <c r="B199" s="321">
        <v>5169</v>
      </c>
      <c r="C199" s="425">
        <v>3421</v>
      </c>
      <c r="D199" s="322" t="s">
        <v>374</v>
      </c>
      <c r="E199" s="207">
        <v>0</v>
      </c>
      <c r="F199" s="904"/>
      <c r="G199" s="558"/>
      <c r="H199" s="523"/>
      <c r="I199" s="904">
        <v>180</v>
      </c>
      <c r="J199" s="974">
        <v>200</v>
      </c>
      <c r="K199" s="326"/>
      <c r="L199" s="332">
        <v>200</v>
      </c>
      <c r="M199" s="331">
        <v>200</v>
      </c>
      <c r="N199" s="332">
        <v>200</v>
      </c>
      <c r="O199" s="6"/>
      <c r="P199" s="6"/>
      <c r="Q199" s="6"/>
      <c r="R199" s="6"/>
    </row>
    <row r="200" spans="1:18" ht="13.5" customHeight="1" x14ac:dyDescent="0.2">
      <c r="B200" s="321">
        <v>5171</v>
      </c>
      <c r="C200" s="425">
        <v>3421</v>
      </c>
      <c r="D200" s="322" t="s">
        <v>372</v>
      </c>
      <c r="E200" s="207">
        <v>0</v>
      </c>
      <c r="F200" s="904">
        <v>1150</v>
      </c>
      <c r="G200" s="558"/>
      <c r="H200" s="523"/>
      <c r="I200" s="904"/>
      <c r="J200" s="974">
        <v>300</v>
      </c>
      <c r="K200" s="326"/>
      <c r="L200" s="332">
        <v>340</v>
      </c>
      <c r="M200" s="331">
        <v>270</v>
      </c>
      <c r="N200" s="332">
        <v>340</v>
      </c>
      <c r="O200" s="6"/>
      <c r="P200" s="6"/>
      <c r="Q200" s="6"/>
      <c r="R200" s="6"/>
    </row>
    <row r="201" spans="1:18" ht="12.75" customHeight="1" x14ac:dyDescent="0.2">
      <c r="A201" s="1">
        <v>68</v>
      </c>
      <c r="B201" s="321">
        <v>5171</v>
      </c>
      <c r="C201" s="425">
        <v>3421</v>
      </c>
      <c r="D201" s="322" t="s">
        <v>371</v>
      </c>
      <c r="E201" s="207">
        <v>0</v>
      </c>
      <c r="F201" s="904">
        <v>50</v>
      </c>
      <c r="G201" s="558">
        <v>50</v>
      </c>
      <c r="H201" s="523">
        <v>0</v>
      </c>
      <c r="I201" s="904">
        <v>50</v>
      </c>
      <c r="J201" s="974">
        <v>200</v>
      </c>
      <c r="K201" s="325">
        <f>J201-F201</f>
        <v>150</v>
      </c>
      <c r="L201" s="51">
        <v>50</v>
      </c>
      <c r="M201" s="170">
        <v>200</v>
      </c>
      <c r="N201" s="51">
        <v>50</v>
      </c>
      <c r="P201" s="6"/>
      <c r="Q201" s="6"/>
      <c r="R201" s="6"/>
    </row>
    <row r="202" spans="1:18" ht="12.75" customHeight="1" x14ac:dyDescent="0.2">
      <c r="B202" s="9">
        <v>5137</v>
      </c>
      <c r="C202" s="65">
        <v>3429</v>
      </c>
      <c r="D202" s="52" t="s">
        <v>376</v>
      </c>
      <c r="E202" s="53">
        <v>0</v>
      </c>
      <c r="F202" s="970">
        <v>0</v>
      </c>
      <c r="G202" s="557">
        <v>0</v>
      </c>
      <c r="H202" s="54">
        <v>0</v>
      </c>
      <c r="I202" s="903">
        <v>0</v>
      </c>
      <c r="J202" s="975">
        <v>60</v>
      </c>
      <c r="K202" s="782"/>
      <c r="L202" s="70">
        <v>0</v>
      </c>
      <c r="M202" s="66">
        <v>0</v>
      </c>
      <c r="N202" s="432">
        <v>0</v>
      </c>
      <c r="O202" s="1">
        <v>0</v>
      </c>
      <c r="P202" s="6"/>
      <c r="Q202" s="6"/>
      <c r="R202" s="6"/>
    </row>
    <row r="203" spans="1:18" ht="12.75" customHeight="1" x14ac:dyDescent="0.2">
      <c r="B203" s="321">
        <v>5139</v>
      </c>
      <c r="C203" s="425">
        <v>3429</v>
      </c>
      <c r="D203" s="322" t="s">
        <v>377</v>
      </c>
      <c r="E203" s="207">
        <v>0</v>
      </c>
      <c r="F203" s="968">
        <v>0</v>
      </c>
      <c r="G203" s="558">
        <v>0</v>
      </c>
      <c r="H203" s="523">
        <v>0</v>
      </c>
      <c r="I203" s="904">
        <v>0</v>
      </c>
      <c r="J203" s="976">
        <v>30</v>
      </c>
      <c r="K203" s="518"/>
      <c r="L203" s="170">
        <v>30</v>
      </c>
      <c r="M203" s="51">
        <v>30</v>
      </c>
      <c r="N203" s="433">
        <v>30</v>
      </c>
      <c r="P203" s="6"/>
      <c r="Q203" s="6"/>
      <c r="R203" s="6"/>
    </row>
    <row r="204" spans="1:18" ht="12.75" customHeight="1" x14ac:dyDescent="0.2">
      <c r="B204" s="321">
        <v>5163</v>
      </c>
      <c r="C204" s="425">
        <v>3429</v>
      </c>
      <c r="D204" s="322" t="s">
        <v>379</v>
      </c>
      <c r="E204" s="207"/>
      <c r="F204" s="968"/>
      <c r="G204" s="558"/>
      <c r="H204" s="523"/>
      <c r="I204" s="904">
        <v>10</v>
      </c>
      <c r="J204" s="976">
        <v>20</v>
      </c>
      <c r="K204" s="518"/>
      <c r="L204" s="170">
        <v>20</v>
      </c>
      <c r="M204" s="51">
        <v>20</v>
      </c>
      <c r="N204" s="433">
        <v>20</v>
      </c>
      <c r="P204" s="6"/>
      <c r="Q204" s="6"/>
      <c r="R204" s="6"/>
    </row>
    <row r="205" spans="1:18" ht="12.75" customHeight="1" x14ac:dyDescent="0.2">
      <c r="B205" s="321">
        <v>5164</v>
      </c>
      <c r="C205" s="425">
        <v>3429</v>
      </c>
      <c r="D205" s="322" t="s">
        <v>378</v>
      </c>
      <c r="E205" s="207"/>
      <c r="F205" s="968"/>
      <c r="G205" s="558"/>
      <c r="H205" s="523"/>
      <c r="I205" s="904">
        <v>0</v>
      </c>
      <c r="J205" s="976">
        <v>20</v>
      </c>
      <c r="K205" s="518"/>
      <c r="L205" s="170">
        <v>20</v>
      </c>
      <c r="M205" s="51">
        <v>20</v>
      </c>
      <c r="N205" s="433">
        <v>20</v>
      </c>
      <c r="P205" s="6"/>
      <c r="Q205" s="6"/>
      <c r="R205" s="6"/>
    </row>
    <row r="206" spans="1:18" ht="12.75" customHeight="1" x14ac:dyDescent="0.2">
      <c r="B206" s="321">
        <v>5169</v>
      </c>
      <c r="C206" s="425">
        <v>3429</v>
      </c>
      <c r="D206" s="322" t="s">
        <v>380</v>
      </c>
      <c r="E206" s="207"/>
      <c r="F206" s="968"/>
      <c r="G206" s="558"/>
      <c r="H206" s="523"/>
      <c r="I206" s="904">
        <v>30</v>
      </c>
      <c r="J206" s="976">
        <v>70</v>
      </c>
      <c r="K206" s="518"/>
      <c r="L206" s="170">
        <v>20</v>
      </c>
      <c r="M206" s="51">
        <v>20</v>
      </c>
      <c r="N206" s="433">
        <v>20</v>
      </c>
      <c r="P206" s="6"/>
      <c r="Q206" s="6"/>
      <c r="R206" s="6"/>
    </row>
    <row r="207" spans="1:18" ht="12.75" customHeight="1" x14ac:dyDescent="0.2">
      <c r="B207" s="321">
        <v>5171</v>
      </c>
      <c r="C207" s="425">
        <v>3429</v>
      </c>
      <c r="D207" s="322" t="s">
        <v>382</v>
      </c>
      <c r="E207" s="207"/>
      <c r="F207" s="968"/>
      <c r="G207" s="558"/>
      <c r="H207" s="523"/>
      <c r="I207" s="904">
        <v>50</v>
      </c>
      <c r="J207" s="976">
        <v>30</v>
      </c>
      <c r="K207" s="518"/>
      <c r="L207" s="170">
        <v>30</v>
      </c>
      <c r="M207" s="51">
        <v>30</v>
      </c>
      <c r="N207" s="433">
        <v>30</v>
      </c>
      <c r="P207" s="6"/>
      <c r="Q207" s="6"/>
      <c r="R207" s="6"/>
    </row>
    <row r="208" spans="1:18" ht="12.75" customHeight="1" thickBot="1" x14ac:dyDescent="0.25">
      <c r="B208" s="321">
        <v>5171</v>
      </c>
      <c r="C208" s="425">
        <v>3429</v>
      </c>
      <c r="D208" s="322" t="s">
        <v>381</v>
      </c>
      <c r="E208" s="207"/>
      <c r="F208" s="968"/>
      <c r="G208" s="558"/>
      <c r="H208" s="523"/>
      <c r="I208" s="904">
        <v>200</v>
      </c>
      <c r="J208" s="976">
        <v>150</v>
      </c>
      <c r="K208" s="518"/>
      <c r="L208" s="170">
        <v>150</v>
      </c>
      <c r="M208" s="51">
        <v>150</v>
      </c>
      <c r="N208" s="433">
        <v>150</v>
      </c>
      <c r="P208" s="6"/>
      <c r="Q208" s="6"/>
      <c r="R208" s="6"/>
    </row>
    <row r="209" spans="1:18" ht="14.25" customHeight="1" thickBot="1" x14ac:dyDescent="0.25">
      <c r="B209" s="470"/>
      <c r="C209" s="315"/>
      <c r="D209" s="40" t="s">
        <v>373</v>
      </c>
      <c r="E209" s="120">
        <f>SUM(E194:E201)</f>
        <v>717</v>
      </c>
      <c r="F209" s="969">
        <f>SUM(F194:F201)</f>
        <v>1885</v>
      </c>
      <c r="G209" s="316">
        <f>SUM(G193:G203)</f>
        <v>736</v>
      </c>
      <c r="H209" s="317">
        <f>SUM(H193:H203)</f>
        <v>347</v>
      </c>
      <c r="I209" s="316">
        <f>SUM(I193:I208)</f>
        <v>1266</v>
      </c>
      <c r="J209" s="978">
        <f>SUM(J193:J208)</f>
        <v>1560</v>
      </c>
      <c r="K209" s="316">
        <f>SUM(K193:K201)</f>
        <v>-175</v>
      </c>
      <c r="L209" s="317">
        <f>SUM(L193:L208)</f>
        <v>1360</v>
      </c>
      <c r="M209" s="316">
        <f>SUM(M193:M208)</f>
        <v>1440</v>
      </c>
      <c r="N209" s="967">
        <f>SUM(N193:N208)</f>
        <v>1360</v>
      </c>
      <c r="P209" s="6"/>
      <c r="Q209" s="6"/>
      <c r="R209" s="6"/>
    </row>
    <row r="210" spans="1:18" ht="14.25" customHeight="1" x14ac:dyDescent="0.2">
      <c r="A210" s="1">
        <v>70</v>
      </c>
      <c r="B210" s="9">
        <v>5133</v>
      </c>
      <c r="C210" s="65">
        <v>3613</v>
      </c>
      <c r="D210" s="52" t="s">
        <v>197</v>
      </c>
      <c r="E210" s="66">
        <v>1</v>
      </c>
      <c r="F210" s="909">
        <v>0</v>
      </c>
      <c r="G210" s="68">
        <v>1</v>
      </c>
      <c r="H210" s="67">
        <v>1</v>
      </c>
      <c r="I210" s="68">
        <v>1</v>
      </c>
      <c r="J210" s="69">
        <v>0</v>
      </c>
      <c r="K210" s="100">
        <f t="shared" si="65"/>
        <v>0</v>
      </c>
      <c r="L210" s="66">
        <v>0</v>
      </c>
      <c r="M210" s="70">
        <v>0</v>
      </c>
      <c r="N210" s="66">
        <v>0</v>
      </c>
      <c r="P210" s="6"/>
      <c r="Q210" s="6"/>
      <c r="R210" s="6"/>
    </row>
    <row r="211" spans="1:18" ht="14.25" customHeight="1" x14ac:dyDescent="0.2">
      <c r="A211" s="1">
        <v>71</v>
      </c>
      <c r="B211" s="321">
        <v>5137</v>
      </c>
      <c r="C211" s="425">
        <v>3613</v>
      </c>
      <c r="D211" s="559" t="s">
        <v>198</v>
      </c>
      <c r="E211" s="560">
        <v>10</v>
      </c>
      <c r="F211" s="882">
        <v>0</v>
      </c>
      <c r="G211" s="387">
        <v>20</v>
      </c>
      <c r="H211" s="376">
        <v>0</v>
      </c>
      <c r="I211" s="387">
        <v>20</v>
      </c>
      <c r="J211" s="377">
        <v>10</v>
      </c>
      <c r="K211" s="326">
        <f t="shared" si="65"/>
        <v>10</v>
      </c>
      <c r="L211" s="149">
        <v>10</v>
      </c>
      <c r="M211" s="155">
        <v>10</v>
      </c>
      <c r="N211" s="149">
        <v>10</v>
      </c>
      <c r="P211" s="6"/>
      <c r="Q211" s="6"/>
      <c r="R211" s="6"/>
    </row>
    <row r="212" spans="1:18" ht="14.25" customHeight="1" x14ac:dyDescent="0.2">
      <c r="A212" s="1">
        <v>72</v>
      </c>
      <c r="B212" s="321">
        <v>5139</v>
      </c>
      <c r="C212" s="425">
        <v>3613</v>
      </c>
      <c r="D212" s="322" t="s">
        <v>199</v>
      </c>
      <c r="E212" s="207">
        <v>24</v>
      </c>
      <c r="F212" s="904">
        <v>50</v>
      </c>
      <c r="G212" s="558">
        <v>80</v>
      </c>
      <c r="H212" s="523">
        <v>14</v>
      </c>
      <c r="I212" s="558">
        <v>80</v>
      </c>
      <c r="J212" s="525">
        <v>50</v>
      </c>
      <c r="K212" s="326">
        <f t="shared" si="65"/>
        <v>0</v>
      </c>
      <c r="L212" s="51">
        <v>50</v>
      </c>
      <c r="M212" s="170">
        <v>50</v>
      </c>
      <c r="N212" s="51">
        <v>50</v>
      </c>
      <c r="P212" s="6"/>
      <c r="Q212" s="6"/>
      <c r="R212" s="6"/>
    </row>
    <row r="213" spans="1:18" ht="14.25" customHeight="1" x14ac:dyDescent="0.2">
      <c r="A213" s="1">
        <v>73</v>
      </c>
      <c r="B213" s="321">
        <v>5139</v>
      </c>
      <c r="C213" s="425">
        <v>3613</v>
      </c>
      <c r="D213" s="322" t="s">
        <v>200</v>
      </c>
      <c r="E213" s="207">
        <v>4</v>
      </c>
      <c r="F213" s="904">
        <v>0</v>
      </c>
      <c r="G213" s="558">
        <v>4</v>
      </c>
      <c r="H213" s="523">
        <v>4</v>
      </c>
      <c r="I213" s="558">
        <v>4</v>
      </c>
      <c r="J213" s="525">
        <v>4</v>
      </c>
      <c r="K213" s="327">
        <f>J213-F213</f>
        <v>4</v>
      </c>
      <c r="L213" s="51">
        <v>4</v>
      </c>
      <c r="M213" s="170">
        <v>4</v>
      </c>
      <c r="N213" s="51">
        <v>4</v>
      </c>
      <c r="P213" s="6"/>
      <c r="Q213" s="6"/>
      <c r="R213" s="6"/>
    </row>
    <row r="214" spans="1:18" ht="14.25" customHeight="1" x14ac:dyDescent="0.2">
      <c r="A214" s="1">
        <v>74</v>
      </c>
      <c r="B214" s="321">
        <v>5151</v>
      </c>
      <c r="C214" s="425">
        <v>3613</v>
      </c>
      <c r="D214" s="322" t="s">
        <v>201</v>
      </c>
      <c r="E214" s="207">
        <v>13</v>
      </c>
      <c r="F214" s="904">
        <v>45</v>
      </c>
      <c r="G214" s="558">
        <v>39</v>
      </c>
      <c r="H214" s="523">
        <v>8</v>
      </c>
      <c r="I214" s="558">
        <v>39</v>
      </c>
      <c r="J214" s="525">
        <v>45</v>
      </c>
      <c r="K214" s="325">
        <f t="shared" si="65"/>
        <v>0</v>
      </c>
      <c r="L214" s="51">
        <v>50</v>
      </c>
      <c r="M214" s="170">
        <v>50</v>
      </c>
      <c r="N214" s="51">
        <v>50</v>
      </c>
      <c r="P214" s="6"/>
      <c r="Q214" s="6"/>
      <c r="R214" s="6"/>
    </row>
    <row r="215" spans="1:18" ht="14.25" customHeight="1" x14ac:dyDescent="0.2">
      <c r="A215" s="1">
        <v>75</v>
      </c>
      <c r="B215" s="321">
        <v>5151</v>
      </c>
      <c r="C215" s="425">
        <v>3613</v>
      </c>
      <c r="D215" s="322" t="s">
        <v>202</v>
      </c>
      <c r="E215" s="207">
        <v>5</v>
      </c>
      <c r="F215" s="904">
        <v>5</v>
      </c>
      <c r="G215" s="558">
        <v>4</v>
      </c>
      <c r="H215" s="523">
        <v>2</v>
      </c>
      <c r="I215" s="558">
        <v>4</v>
      </c>
      <c r="J215" s="525">
        <v>5</v>
      </c>
      <c r="K215" s="325">
        <f>J215-F215</f>
        <v>0</v>
      </c>
      <c r="L215" s="51">
        <v>6</v>
      </c>
      <c r="M215" s="170">
        <v>6</v>
      </c>
      <c r="N215" s="51">
        <v>6</v>
      </c>
      <c r="P215" s="6"/>
      <c r="Q215" s="6"/>
      <c r="R215" s="6"/>
    </row>
    <row r="216" spans="1:18" ht="14.25" customHeight="1" x14ac:dyDescent="0.2">
      <c r="A216" s="1">
        <v>76</v>
      </c>
      <c r="B216" s="321">
        <v>5152</v>
      </c>
      <c r="C216" s="425">
        <v>3613</v>
      </c>
      <c r="D216" s="322" t="s">
        <v>203</v>
      </c>
      <c r="E216" s="207">
        <v>246</v>
      </c>
      <c r="F216" s="904">
        <v>400</v>
      </c>
      <c r="G216" s="558">
        <v>358</v>
      </c>
      <c r="H216" s="523">
        <v>144</v>
      </c>
      <c r="I216" s="558">
        <v>358</v>
      </c>
      <c r="J216" s="971">
        <v>400</v>
      </c>
      <c r="K216" s="325">
        <f t="shared" si="65"/>
        <v>0</v>
      </c>
      <c r="L216" s="51">
        <v>410</v>
      </c>
      <c r="M216" s="170">
        <v>410</v>
      </c>
      <c r="N216" s="51">
        <v>410</v>
      </c>
      <c r="P216" s="6"/>
      <c r="Q216" s="6"/>
      <c r="R216" s="6"/>
    </row>
    <row r="217" spans="1:18" ht="14.25" customHeight="1" x14ac:dyDescent="0.2">
      <c r="A217" s="1">
        <v>77</v>
      </c>
      <c r="B217" s="321">
        <v>5154</v>
      </c>
      <c r="C217" s="425">
        <v>3613</v>
      </c>
      <c r="D217" s="322" t="s">
        <v>194</v>
      </c>
      <c r="E217" s="207">
        <v>113</v>
      </c>
      <c r="F217" s="904">
        <v>150</v>
      </c>
      <c r="G217" s="558">
        <v>132</v>
      </c>
      <c r="H217" s="523">
        <v>85</v>
      </c>
      <c r="I217" s="558">
        <v>132</v>
      </c>
      <c r="J217" s="525">
        <v>140</v>
      </c>
      <c r="K217" s="326">
        <f t="shared" si="65"/>
        <v>-10</v>
      </c>
      <c r="L217" s="51">
        <v>140</v>
      </c>
      <c r="M217" s="170">
        <v>140</v>
      </c>
      <c r="N217" s="51">
        <v>140</v>
      </c>
      <c r="P217" s="6"/>
      <c r="Q217" s="6"/>
      <c r="R217" s="6"/>
    </row>
    <row r="218" spans="1:18" ht="14.25" customHeight="1" x14ac:dyDescent="0.2">
      <c r="A218" s="1">
        <v>78</v>
      </c>
      <c r="B218" s="321">
        <v>5162</v>
      </c>
      <c r="C218" s="425">
        <v>3613</v>
      </c>
      <c r="D218" s="322" t="s">
        <v>204</v>
      </c>
      <c r="E218" s="207">
        <v>6</v>
      </c>
      <c r="F218" s="904">
        <v>10</v>
      </c>
      <c r="G218" s="558">
        <v>10</v>
      </c>
      <c r="H218" s="523">
        <v>4</v>
      </c>
      <c r="I218" s="558">
        <v>10</v>
      </c>
      <c r="J218" s="525">
        <v>10</v>
      </c>
      <c r="K218" s="327">
        <f t="shared" si="65"/>
        <v>0</v>
      </c>
      <c r="L218" s="51">
        <v>10</v>
      </c>
      <c r="M218" s="170">
        <v>10</v>
      </c>
      <c r="N218" s="51">
        <v>10</v>
      </c>
      <c r="P218" s="6"/>
      <c r="Q218" s="6"/>
      <c r="R218" s="6"/>
    </row>
    <row r="219" spans="1:18" ht="14.25" customHeight="1" x14ac:dyDescent="0.2">
      <c r="A219" s="1">
        <v>79</v>
      </c>
      <c r="B219" s="321">
        <v>5164</v>
      </c>
      <c r="C219" s="425">
        <v>3613</v>
      </c>
      <c r="D219" s="322" t="s">
        <v>205</v>
      </c>
      <c r="E219" s="207">
        <v>5</v>
      </c>
      <c r="F219" s="904">
        <v>10</v>
      </c>
      <c r="G219" s="558">
        <v>8</v>
      </c>
      <c r="H219" s="523">
        <v>4</v>
      </c>
      <c r="I219" s="558">
        <v>8</v>
      </c>
      <c r="J219" s="525">
        <v>10</v>
      </c>
      <c r="K219" s="325">
        <f t="shared" si="65"/>
        <v>0</v>
      </c>
      <c r="L219" s="51">
        <v>10</v>
      </c>
      <c r="M219" s="170">
        <v>10</v>
      </c>
      <c r="N219" s="51">
        <v>10</v>
      </c>
      <c r="P219" s="6"/>
      <c r="Q219" s="6"/>
      <c r="R219" s="6"/>
    </row>
    <row r="220" spans="1:18" ht="14.25" customHeight="1" x14ac:dyDescent="0.2">
      <c r="B220" s="321">
        <v>5166</v>
      </c>
      <c r="C220" s="425">
        <v>3613</v>
      </c>
      <c r="D220" s="322" t="s">
        <v>357</v>
      </c>
      <c r="E220" s="207">
        <v>7</v>
      </c>
      <c r="F220" s="904"/>
      <c r="G220" s="558"/>
      <c r="H220" s="523"/>
      <c r="I220" s="558"/>
      <c r="J220" s="525">
        <v>0</v>
      </c>
      <c r="K220" s="325">
        <f t="shared" si="65"/>
        <v>0</v>
      </c>
      <c r="L220" s="51">
        <v>0</v>
      </c>
      <c r="M220" s="170">
        <v>0</v>
      </c>
      <c r="N220" s="51">
        <v>0</v>
      </c>
      <c r="P220" s="6"/>
      <c r="Q220" s="6"/>
      <c r="R220" s="6"/>
    </row>
    <row r="221" spans="1:18" ht="14.25" customHeight="1" x14ac:dyDescent="0.2">
      <c r="A221" s="1">
        <v>80</v>
      </c>
      <c r="B221" s="321">
        <v>5169</v>
      </c>
      <c r="C221" s="425">
        <v>3613</v>
      </c>
      <c r="D221" s="322" t="s">
        <v>358</v>
      </c>
      <c r="E221" s="207">
        <v>53</v>
      </c>
      <c r="F221" s="904">
        <v>30</v>
      </c>
      <c r="G221" s="558">
        <v>66</v>
      </c>
      <c r="H221" s="523">
        <v>0</v>
      </c>
      <c r="I221" s="558">
        <v>66</v>
      </c>
      <c r="J221" s="525">
        <v>40</v>
      </c>
      <c r="K221" s="326">
        <f t="shared" si="65"/>
        <v>10</v>
      </c>
      <c r="L221" s="51">
        <v>40</v>
      </c>
      <c r="M221" s="170">
        <v>40</v>
      </c>
      <c r="N221" s="51">
        <v>40</v>
      </c>
      <c r="P221" s="6"/>
      <c r="Q221" s="6"/>
      <c r="R221" s="6"/>
    </row>
    <row r="222" spans="1:18" ht="14.25" customHeight="1" x14ac:dyDescent="0.2">
      <c r="A222" s="1">
        <v>81</v>
      </c>
      <c r="B222" s="321">
        <v>5169</v>
      </c>
      <c r="C222" s="425">
        <v>3613</v>
      </c>
      <c r="D222" s="322" t="s">
        <v>206</v>
      </c>
      <c r="E222" s="207">
        <v>10</v>
      </c>
      <c r="F222" s="904">
        <v>170</v>
      </c>
      <c r="G222" s="558">
        <v>215</v>
      </c>
      <c r="H222" s="523">
        <v>45</v>
      </c>
      <c r="I222" s="558">
        <v>215</v>
      </c>
      <c r="J222" s="525">
        <v>20</v>
      </c>
      <c r="K222" s="325">
        <f t="shared" si="65"/>
        <v>-150</v>
      </c>
      <c r="L222" s="51">
        <v>20</v>
      </c>
      <c r="M222" s="170">
        <v>20</v>
      </c>
      <c r="N222" s="51">
        <v>20</v>
      </c>
      <c r="P222" s="6"/>
      <c r="Q222" s="6"/>
      <c r="R222" s="6"/>
    </row>
    <row r="223" spans="1:18" ht="14.25" customHeight="1" x14ac:dyDescent="0.2">
      <c r="A223" s="1">
        <v>82</v>
      </c>
      <c r="B223" s="321">
        <v>5171</v>
      </c>
      <c r="C223" s="425">
        <v>3613</v>
      </c>
      <c r="D223" s="322" t="s">
        <v>359</v>
      </c>
      <c r="E223" s="207">
        <v>221</v>
      </c>
      <c r="F223" s="904">
        <v>40</v>
      </c>
      <c r="G223" s="558">
        <v>78</v>
      </c>
      <c r="H223" s="523">
        <v>67</v>
      </c>
      <c r="I223" s="558">
        <v>78</v>
      </c>
      <c r="J223" s="525">
        <v>200</v>
      </c>
      <c r="K223" s="326">
        <f t="shared" si="65"/>
        <v>160</v>
      </c>
      <c r="L223" s="51">
        <v>50</v>
      </c>
      <c r="M223" s="170">
        <v>50</v>
      </c>
      <c r="N223" s="51">
        <v>50</v>
      </c>
      <c r="P223" s="6"/>
      <c r="Q223" s="6"/>
      <c r="R223" s="6"/>
    </row>
    <row r="224" spans="1:18" ht="14.25" customHeight="1" x14ac:dyDescent="0.2">
      <c r="A224" s="1">
        <v>83</v>
      </c>
      <c r="B224" s="321">
        <v>5171</v>
      </c>
      <c r="C224" s="425">
        <v>3613</v>
      </c>
      <c r="D224" s="322" t="s">
        <v>360</v>
      </c>
      <c r="E224" s="207">
        <v>67</v>
      </c>
      <c r="F224" s="904">
        <v>250</v>
      </c>
      <c r="G224" s="558">
        <v>265</v>
      </c>
      <c r="H224" s="523">
        <v>101</v>
      </c>
      <c r="I224" s="558">
        <v>265</v>
      </c>
      <c r="J224" s="525">
        <v>20</v>
      </c>
      <c r="K224" s="326">
        <f t="shared" si="65"/>
        <v>-230</v>
      </c>
      <c r="L224" s="51">
        <v>20</v>
      </c>
      <c r="M224" s="170">
        <v>20</v>
      </c>
      <c r="N224" s="51">
        <v>20</v>
      </c>
      <c r="P224" s="6"/>
      <c r="Q224" s="6"/>
      <c r="R224" s="6"/>
    </row>
    <row r="225" spans="1:18" ht="14.25" customHeight="1" thickBot="1" x14ac:dyDescent="0.25">
      <c r="A225" s="1">
        <v>84</v>
      </c>
      <c r="B225" s="309">
        <v>5192</v>
      </c>
      <c r="C225" s="519">
        <v>3613</v>
      </c>
      <c r="D225" s="311" t="s">
        <v>207</v>
      </c>
      <c r="E225" s="312">
        <v>165</v>
      </c>
      <c r="F225" s="902">
        <v>15</v>
      </c>
      <c r="G225" s="561">
        <v>134</v>
      </c>
      <c r="H225" s="512">
        <v>122</v>
      </c>
      <c r="I225" s="561">
        <v>134</v>
      </c>
      <c r="J225" s="513">
        <v>0</v>
      </c>
      <c r="K225" s="326">
        <f t="shared" si="65"/>
        <v>-15</v>
      </c>
      <c r="L225" s="92">
        <v>0</v>
      </c>
      <c r="M225" s="257">
        <v>0</v>
      </c>
      <c r="N225" s="92">
        <v>0</v>
      </c>
      <c r="P225" s="6"/>
      <c r="Q225" s="6"/>
      <c r="R225" s="6"/>
    </row>
    <row r="226" spans="1:18" ht="14.25" customHeight="1" thickBot="1" x14ac:dyDescent="0.25">
      <c r="B226" s="314"/>
      <c r="C226" s="516"/>
      <c r="D226" s="40" t="s">
        <v>208</v>
      </c>
      <c r="E226" s="71">
        <f t="shared" ref="E226:J226" si="68">SUM(E210:E225)</f>
        <v>950</v>
      </c>
      <c r="F226" s="899">
        <f t="shared" si="68"/>
        <v>1175</v>
      </c>
      <c r="G226" s="517">
        <f t="shared" si="68"/>
        <v>1414</v>
      </c>
      <c r="H226" s="563">
        <f t="shared" si="68"/>
        <v>601</v>
      </c>
      <c r="I226" s="71">
        <f t="shared" si="68"/>
        <v>1414</v>
      </c>
      <c r="J226" s="489">
        <f t="shared" si="68"/>
        <v>954</v>
      </c>
      <c r="K226" s="415">
        <f t="shared" si="65"/>
        <v>-221</v>
      </c>
      <c r="L226" s="120">
        <f>SUM(L211:L225)</f>
        <v>820</v>
      </c>
      <c r="M226" s="120">
        <f>SUM(M211:M225)</f>
        <v>820</v>
      </c>
      <c r="N226" s="120">
        <f>SUM(N211:N225)</f>
        <v>820</v>
      </c>
      <c r="P226" s="6"/>
      <c r="Q226" s="6"/>
      <c r="R226" s="6"/>
    </row>
    <row r="227" spans="1:18" ht="14.25" customHeight="1" x14ac:dyDescent="0.2">
      <c r="A227" s="10"/>
      <c r="B227" s="564"/>
      <c r="C227" s="564"/>
      <c r="D227" s="41"/>
      <c r="E227" s="72"/>
      <c r="F227" s="900"/>
      <c r="G227" s="72"/>
      <c r="H227" s="72"/>
      <c r="I227" s="72"/>
      <c r="J227" s="72"/>
      <c r="K227" s="565"/>
      <c r="L227" s="566"/>
      <c r="M227" s="566"/>
      <c r="N227" s="566"/>
      <c r="O227" s="10"/>
      <c r="P227" s="6"/>
      <c r="Q227" s="6"/>
      <c r="R227" s="6"/>
    </row>
    <row r="228" spans="1:18" ht="14.25" customHeight="1" x14ac:dyDescent="0.2">
      <c r="A228" s="10"/>
      <c r="B228" s="564"/>
      <c r="C228" s="564"/>
      <c r="D228" s="41"/>
      <c r="E228" s="72"/>
      <c r="F228" s="900"/>
      <c r="G228" s="72"/>
      <c r="H228" s="72"/>
      <c r="I228" s="72"/>
      <c r="J228" s="72"/>
      <c r="K228" s="565"/>
      <c r="L228" s="566"/>
      <c r="M228" s="566"/>
      <c r="N228" s="566"/>
      <c r="O228" s="10"/>
      <c r="P228" s="6"/>
      <c r="Q228" s="6"/>
      <c r="R228" s="6"/>
    </row>
    <row r="229" spans="1:18" ht="14.25" customHeight="1" x14ac:dyDescent="0.2">
      <c r="A229" s="10"/>
      <c r="B229" s="564"/>
      <c r="C229" s="564"/>
      <c r="D229" s="41"/>
      <c r="E229" s="72"/>
      <c r="F229" s="900"/>
      <c r="G229" s="72"/>
      <c r="H229" s="72"/>
      <c r="I229" s="72"/>
      <c r="J229" s="72"/>
      <c r="K229" s="565"/>
      <c r="L229" s="566"/>
      <c r="M229" s="566"/>
      <c r="N229" s="566"/>
      <c r="O229" s="10"/>
      <c r="P229" s="6"/>
      <c r="Q229" s="6"/>
      <c r="R229" s="6"/>
    </row>
    <row r="230" spans="1:18" ht="14.25" customHeight="1" x14ac:dyDescent="0.2">
      <c r="A230" s="10"/>
      <c r="B230" s="564"/>
      <c r="C230" s="564"/>
      <c r="D230" s="41"/>
      <c r="E230" s="72"/>
      <c r="F230" s="900"/>
      <c r="G230" s="72"/>
      <c r="H230" s="72"/>
      <c r="I230" s="72"/>
      <c r="J230" s="72"/>
      <c r="K230" s="565"/>
      <c r="L230" s="566"/>
      <c r="M230" s="566"/>
      <c r="N230" s="566"/>
      <c r="O230" s="10"/>
      <c r="P230" s="6"/>
      <c r="Q230" s="6"/>
      <c r="R230" s="6"/>
    </row>
    <row r="231" spans="1:18" ht="14.25" customHeight="1" x14ac:dyDescent="0.2">
      <c r="A231" s="10"/>
      <c r="B231" s="564"/>
      <c r="C231" s="564"/>
      <c r="D231" s="41"/>
      <c r="E231" s="72"/>
      <c r="F231" s="900"/>
      <c r="G231" s="72"/>
      <c r="H231" s="72"/>
      <c r="I231" s="72"/>
      <c r="J231" s="72"/>
      <c r="K231" s="565"/>
      <c r="L231" s="566"/>
      <c r="M231" s="566"/>
      <c r="N231" s="566"/>
      <c r="O231" s="10"/>
      <c r="P231" s="6"/>
      <c r="Q231" s="6"/>
      <c r="R231" s="6"/>
    </row>
    <row r="232" spans="1:18" ht="14.25" customHeight="1" x14ac:dyDescent="0.2">
      <c r="A232" s="10"/>
      <c r="B232" s="564"/>
      <c r="C232" s="564"/>
      <c r="D232" s="41"/>
      <c r="E232" s="72"/>
      <c r="F232" s="900"/>
      <c r="G232" s="72"/>
      <c r="H232" s="72"/>
      <c r="I232" s="72"/>
      <c r="J232" s="72"/>
      <c r="K232" s="565"/>
      <c r="L232" s="566"/>
      <c r="M232" s="566"/>
      <c r="N232" s="566"/>
      <c r="O232" s="10"/>
      <c r="P232" s="6"/>
      <c r="Q232" s="6"/>
      <c r="R232" s="6"/>
    </row>
    <row r="233" spans="1:18" ht="14.25" customHeight="1" x14ac:dyDescent="0.2">
      <c r="A233" s="10"/>
      <c r="B233" s="564"/>
      <c r="C233" s="564"/>
      <c r="D233" s="41"/>
      <c r="E233" s="72"/>
      <c r="F233" s="900"/>
      <c r="G233" s="72"/>
      <c r="H233" s="72"/>
      <c r="I233" s="72"/>
      <c r="J233" s="72"/>
      <c r="K233" s="565"/>
      <c r="L233" s="566"/>
      <c r="M233" s="566"/>
      <c r="N233" s="566"/>
      <c r="O233" s="10"/>
      <c r="P233" s="6"/>
      <c r="Q233" s="6"/>
      <c r="R233" s="6"/>
    </row>
    <row r="234" spans="1:18" ht="14.25" customHeight="1" thickBot="1" x14ac:dyDescent="0.25">
      <c r="A234" s="10"/>
      <c r="B234" s="564"/>
      <c r="C234" s="564"/>
      <c r="D234" s="41"/>
      <c r="E234" s="72"/>
      <c r="F234" s="900"/>
      <c r="G234" s="72"/>
      <c r="H234" s="72"/>
      <c r="I234" s="72"/>
      <c r="J234" s="72"/>
      <c r="K234" s="565"/>
      <c r="L234" s="566"/>
      <c r="M234" s="566"/>
      <c r="N234" s="566"/>
      <c r="O234" s="10"/>
      <c r="P234" s="6"/>
      <c r="Q234" s="6"/>
      <c r="R234" s="6"/>
    </row>
    <row r="235" spans="1:18" ht="12" customHeight="1" x14ac:dyDescent="0.2">
      <c r="B235" s="280"/>
      <c r="C235" s="371"/>
      <c r="D235" s="281"/>
      <c r="E235" s="953"/>
      <c r="F235" s="950"/>
      <c r="G235" s="283"/>
      <c r="H235" s="283"/>
      <c r="I235" s="283"/>
      <c r="J235" s="284"/>
      <c r="K235" s="284"/>
      <c r="L235" s="285"/>
      <c r="M235" s="285"/>
      <c r="N235" s="286"/>
      <c r="P235" s="6"/>
      <c r="Q235" s="6"/>
      <c r="R235" s="6"/>
    </row>
    <row r="236" spans="1:18" ht="12" customHeight="1" x14ac:dyDescent="0.2">
      <c r="B236" s="287"/>
      <c r="C236" s="293" t="s">
        <v>101</v>
      </c>
      <c r="D236" s="293"/>
      <c r="E236" s="954"/>
      <c r="F236" s="951"/>
      <c r="G236" s="290"/>
      <c r="H236" s="290"/>
      <c r="I236" s="290"/>
      <c r="J236" s="291"/>
      <c r="K236" s="291"/>
      <c r="L236" s="288"/>
      <c r="M236" s="288"/>
      <c r="N236" s="292"/>
      <c r="P236" s="6"/>
      <c r="Q236" s="6"/>
      <c r="R236" s="6"/>
    </row>
    <row r="237" spans="1:18" ht="12" customHeight="1" thickBot="1" x14ac:dyDescent="0.25">
      <c r="B237" s="295"/>
      <c r="C237" s="296"/>
      <c r="D237" s="296"/>
      <c r="E237" s="955"/>
      <c r="F237" s="952"/>
      <c r="G237" s="298"/>
      <c r="H237" s="298"/>
      <c r="I237" s="298"/>
      <c r="J237" s="299"/>
      <c r="K237" s="299"/>
      <c r="L237" s="300"/>
      <c r="M237" s="300"/>
      <c r="N237" s="301"/>
      <c r="P237" s="6"/>
      <c r="Q237" s="6"/>
      <c r="R237" s="6"/>
    </row>
    <row r="238" spans="1:18" s="4" customFormat="1" ht="25.5" thickBot="1" x14ac:dyDescent="0.3">
      <c r="B238" s="208"/>
      <c r="C238" s="209"/>
      <c r="D238" s="210" t="s">
        <v>0</v>
      </c>
      <c r="E238" s="211" t="s">
        <v>345</v>
      </c>
      <c r="F238" s="949" t="s">
        <v>346</v>
      </c>
      <c r="G238" s="212" t="s">
        <v>347</v>
      </c>
      <c r="H238" s="213" t="s">
        <v>348</v>
      </c>
      <c r="I238" s="213" t="s">
        <v>349</v>
      </c>
      <c r="J238" s="214" t="s">
        <v>350</v>
      </c>
      <c r="K238" s="215" t="s">
        <v>351</v>
      </c>
      <c r="L238" s="63" t="s">
        <v>7</v>
      </c>
      <c r="M238" s="216" t="s">
        <v>8</v>
      </c>
      <c r="N238" s="63" t="s">
        <v>352</v>
      </c>
    </row>
    <row r="239" spans="1:18" ht="12.75" customHeight="1" x14ac:dyDescent="0.2">
      <c r="A239" s="1">
        <v>85</v>
      </c>
      <c r="B239" s="9">
        <v>5139</v>
      </c>
      <c r="C239" s="65">
        <v>3639</v>
      </c>
      <c r="D239" s="52" t="s">
        <v>191</v>
      </c>
      <c r="E239" s="306">
        <v>3</v>
      </c>
      <c r="F239" s="903">
        <v>7</v>
      </c>
      <c r="G239" s="503">
        <v>3</v>
      </c>
      <c r="H239" s="54">
        <v>2</v>
      </c>
      <c r="I239" s="503">
        <v>3</v>
      </c>
      <c r="J239" s="56">
        <v>7</v>
      </c>
      <c r="K239" s="362">
        <f t="shared" si="65"/>
        <v>0</v>
      </c>
      <c r="L239" s="70">
        <v>7</v>
      </c>
      <c r="M239" s="477">
        <v>7</v>
      </c>
      <c r="N239" s="432">
        <v>7</v>
      </c>
      <c r="P239" s="6"/>
      <c r="Q239" s="6"/>
      <c r="R239" s="6"/>
    </row>
    <row r="240" spans="1:18" ht="14.25" customHeight="1" x14ac:dyDescent="0.2">
      <c r="A240" s="1">
        <v>86</v>
      </c>
      <c r="B240" s="321">
        <v>5151</v>
      </c>
      <c r="C240" s="425">
        <v>3639</v>
      </c>
      <c r="D240" s="322" t="s">
        <v>209</v>
      </c>
      <c r="E240" s="207">
        <v>4</v>
      </c>
      <c r="F240" s="904">
        <v>10</v>
      </c>
      <c r="G240" s="558">
        <v>5</v>
      </c>
      <c r="H240" s="523">
        <v>4</v>
      </c>
      <c r="I240" s="558">
        <v>5</v>
      </c>
      <c r="J240" s="525">
        <v>10</v>
      </c>
      <c r="K240" s="239">
        <f t="shared" si="65"/>
        <v>0</v>
      </c>
      <c r="L240" s="170">
        <v>10</v>
      </c>
      <c r="M240" s="51">
        <v>10</v>
      </c>
      <c r="N240" s="433">
        <v>10</v>
      </c>
      <c r="P240" s="6"/>
      <c r="Q240" s="6"/>
      <c r="R240" s="6"/>
    </row>
    <row r="241" spans="1:18" ht="14.25" customHeight="1" x14ac:dyDescent="0.2">
      <c r="A241" s="1">
        <v>87</v>
      </c>
      <c r="B241" s="321">
        <v>5153</v>
      </c>
      <c r="C241" s="425">
        <v>3639</v>
      </c>
      <c r="D241" s="322" t="s">
        <v>210</v>
      </c>
      <c r="E241" s="207">
        <v>55</v>
      </c>
      <c r="F241" s="904">
        <v>50</v>
      </c>
      <c r="G241" s="558">
        <v>81</v>
      </c>
      <c r="H241" s="523">
        <v>53</v>
      </c>
      <c r="I241" s="558">
        <v>81</v>
      </c>
      <c r="J241" s="971">
        <v>50</v>
      </c>
      <c r="K241" s="518">
        <f t="shared" si="65"/>
        <v>0</v>
      </c>
      <c r="L241" s="170">
        <v>50</v>
      </c>
      <c r="M241" s="51">
        <v>50</v>
      </c>
      <c r="N241" s="433">
        <v>50</v>
      </c>
      <c r="P241" s="6"/>
      <c r="Q241" s="6"/>
      <c r="R241" s="6"/>
    </row>
    <row r="242" spans="1:18" ht="12" customHeight="1" x14ac:dyDescent="0.2">
      <c r="A242" s="1">
        <v>88</v>
      </c>
      <c r="B242" s="321">
        <v>5154</v>
      </c>
      <c r="C242" s="425">
        <v>3639</v>
      </c>
      <c r="D242" s="322" t="s">
        <v>194</v>
      </c>
      <c r="E242" s="207">
        <v>10</v>
      </c>
      <c r="F242" s="904">
        <v>10</v>
      </c>
      <c r="G242" s="558">
        <v>11</v>
      </c>
      <c r="H242" s="523">
        <v>8</v>
      </c>
      <c r="I242" s="558">
        <v>11</v>
      </c>
      <c r="J242" s="525">
        <v>10</v>
      </c>
      <c r="K242" s="239">
        <f t="shared" si="65"/>
        <v>0</v>
      </c>
      <c r="L242" s="170">
        <v>10</v>
      </c>
      <c r="M242" s="51">
        <v>10</v>
      </c>
      <c r="N242" s="433">
        <v>10</v>
      </c>
      <c r="P242" s="6"/>
      <c r="Q242" s="6"/>
      <c r="R242" s="6"/>
    </row>
    <row r="243" spans="1:18" ht="12" customHeight="1" x14ac:dyDescent="0.2">
      <c r="A243" s="1">
        <v>89</v>
      </c>
      <c r="B243" s="321">
        <v>5166</v>
      </c>
      <c r="C243" s="425">
        <v>3639</v>
      </c>
      <c r="D243" s="322" t="s">
        <v>109</v>
      </c>
      <c r="E243" s="207">
        <v>0</v>
      </c>
      <c r="F243" s="904">
        <v>0</v>
      </c>
      <c r="G243" s="558">
        <v>0</v>
      </c>
      <c r="H243" s="523">
        <v>0</v>
      </c>
      <c r="I243" s="558">
        <v>0</v>
      </c>
      <c r="J243" s="525">
        <v>0</v>
      </c>
      <c r="K243" s="183">
        <f t="shared" si="65"/>
        <v>0</v>
      </c>
      <c r="L243" s="170">
        <v>0</v>
      </c>
      <c r="M243" s="51">
        <v>0</v>
      </c>
      <c r="N243" s="433">
        <v>0</v>
      </c>
      <c r="P243" s="6"/>
      <c r="Q243" s="6"/>
      <c r="R243" s="6"/>
    </row>
    <row r="244" spans="1:18" x14ac:dyDescent="0.2">
      <c r="A244" s="1">
        <v>60</v>
      </c>
      <c r="B244" s="9">
        <v>5169</v>
      </c>
      <c r="C244" s="65">
        <v>3639</v>
      </c>
      <c r="D244" s="52" t="s">
        <v>211</v>
      </c>
      <c r="E244" s="53">
        <v>3</v>
      </c>
      <c r="F244" s="903">
        <v>6</v>
      </c>
      <c r="G244" s="557">
        <v>4</v>
      </c>
      <c r="H244" s="54">
        <v>2</v>
      </c>
      <c r="I244" s="557">
        <v>4</v>
      </c>
      <c r="J244" s="56">
        <v>6</v>
      </c>
      <c r="K244" s="99">
        <f t="shared" si="65"/>
        <v>0</v>
      </c>
      <c r="L244" s="70">
        <v>6</v>
      </c>
      <c r="M244" s="66">
        <v>6</v>
      </c>
      <c r="N244" s="432">
        <v>6</v>
      </c>
      <c r="P244" s="6"/>
      <c r="Q244" s="6"/>
      <c r="R244" s="6"/>
    </row>
    <row r="245" spans="1:18" ht="13.5" thickBot="1" x14ac:dyDescent="0.25">
      <c r="A245" s="1">
        <v>61</v>
      </c>
      <c r="B245" s="309">
        <v>5171</v>
      </c>
      <c r="C245" s="519">
        <v>3639</v>
      </c>
      <c r="D245" s="311" t="s">
        <v>196</v>
      </c>
      <c r="E245" s="312">
        <v>59</v>
      </c>
      <c r="F245" s="902">
        <v>4</v>
      </c>
      <c r="G245" s="511">
        <v>32</v>
      </c>
      <c r="H245" s="512">
        <v>4</v>
      </c>
      <c r="I245" s="511">
        <v>32</v>
      </c>
      <c r="J245" s="513">
        <v>30</v>
      </c>
      <c r="K245" s="567">
        <f t="shared" si="65"/>
        <v>26</v>
      </c>
      <c r="L245" s="257">
        <v>4</v>
      </c>
      <c r="M245" s="92">
        <v>4</v>
      </c>
      <c r="N245" s="434">
        <v>4</v>
      </c>
      <c r="P245" s="6"/>
      <c r="Q245" s="6"/>
      <c r="R245" s="6"/>
    </row>
    <row r="246" spans="1:18" ht="13.5" thickBot="1" x14ac:dyDescent="0.25">
      <c r="B246" s="314"/>
      <c r="C246" s="516"/>
      <c r="D246" s="40" t="s">
        <v>212</v>
      </c>
      <c r="E246" s="71">
        <f t="shared" ref="E246:J246" si="69">SUM(E239:E245)</f>
        <v>134</v>
      </c>
      <c r="F246" s="899">
        <f t="shared" ref="F246" si="70">SUM(F239:F245)</f>
        <v>87</v>
      </c>
      <c r="G246" s="563">
        <f t="shared" si="69"/>
        <v>136</v>
      </c>
      <c r="H246" s="568">
        <f t="shared" si="69"/>
        <v>73</v>
      </c>
      <c r="I246" s="569">
        <f t="shared" si="69"/>
        <v>136</v>
      </c>
      <c r="J246" s="489">
        <f t="shared" si="69"/>
        <v>113</v>
      </c>
      <c r="K246" s="570">
        <f t="shared" si="65"/>
        <v>26</v>
      </c>
      <c r="L246" s="571">
        <f>SUM(L239:L245)</f>
        <v>87</v>
      </c>
      <c r="M246" s="571">
        <f>SUM(M239:M245)</f>
        <v>87</v>
      </c>
      <c r="N246" s="572">
        <f>SUM(N239:N245)</f>
        <v>87</v>
      </c>
      <c r="P246" s="6"/>
      <c r="Q246" s="6"/>
      <c r="R246" s="6"/>
    </row>
    <row r="247" spans="1:18" ht="13.5" thickBot="1" x14ac:dyDescent="0.25">
      <c r="B247" s="314"/>
      <c r="C247" s="516"/>
      <c r="D247" s="573" t="s">
        <v>47</v>
      </c>
      <c r="E247" s="552">
        <f t="shared" ref="E247:J247" si="71">SUM(E192+E209+E226+E246)</f>
        <v>1857</v>
      </c>
      <c r="F247" s="908">
        <f t="shared" si="71"/>
        <v>3212</v>
      </c>
      <c r="G247" s="552">
        <f t="shared" si="71"/>
        <v>2351</v>
      </c>
      <c r="H247" s="552">
        <f t="shared" si="71"/>
        <v>1077</v>
      </c>
      <c r="I247" s="552">
        <f t="shared" si="71"/>
        <v>2872</v>
      </c>
      <c r="J247" s="555">
        <f t="shared" si="71"/>
        <v>2683</v>
      </c>
      <c r="K247" s="570">
        <f t="shared" si="65"/>
        <v>-529</v>
      </c>
      <c r="L247" s="552">
        <f>SUM(L192+L209+L226+L246)</f>
        <v>2323</v>
      </c>
      <c r="M247" s="552">
        <f>SUM(M192+M209+M226+M246)</f>
        <v>2403</v>
      </c>
      <c r="N247" s="552">
        <f>SUM(N192+N209+N226+N246)</f>
        <v>2323</v>
      </c>
      <c r="P247" s="6"/>
      <c r="Q247" s="6"/>
      <c r="R247" s="6"/>
    </row>
    <row r="248" spans="1:18" ht="5.25" customHeight="1" x14ac:dyDescent="0.2">
      <c r="B248" s="417"/>
      <c r="C248" s="371"/>
      <c r="D248" s="373"/>
      <c r="E248" s="418"/>
      <c r="F248" s="950"/>
      <c r="G248" s="373"/>
      <c r="H248" s="373"/>
      <c r="I248" s="373"/>
      <c r="J248" s="284"/>
      <c r="K248" s="284"/>
      <c r="L248" s="285"/>
      <c r="M248" s="285"/>
      <c r="N248" s="286"/>
      <c r="P248" s="6"/>
      <c r="Q248" s="6"/>
      <c r="R248" s="6"/>
    </row>
    <row r="249" spans="1:18" ht="22.5" customHeight="1" x14ac:dyDescent="0.2">
      <c r="B249" s="419"/>
      <c r="C249" s="293" t="s">
        <v>65</v>
      </c>
      <c r="D249" s="293"/>
      <c r="E249" s="294"/>
      <c r="F249" s="951"/>
      <c r="G249" s="420"/>
      <c r="H249" s="420"/>
      <c r="I249" s="420"/>
      <c r="J249" s="291"/>
      <c r="K249" s="291"/>
      <c r="L249" s="288"/>
      <c r="M249" s="288"/>
      <c r="N249" s="292"/>
      <c r="P249" s="6"/>
      <c r="Q249" s="6"/>
      <c r="R249" s="6"/>
    </row>
    <row r="250" spans="1:18" ht="4.5" customHeight="1" thickBot="1" x14ac:dyDescent="0.25">
      <c r="B250" s="421"/>
      <c r="C250" s="300"/>
      <c r="D250" s="300"/>
      <c r="E250" s="422"/>
      <c r="F250" s="952"/>
      <c r="G250" s="299"/>
      <c r="H250" s="299"/>
      <c r="I250" s="299"/>
      <c r="J250" s="299"/>
      <c r="K250" s="299"/>
      <c r="L250" s="300"/>
      <c r="M250" s="300"/>
      <c r="N250" s="301"/>
      <c r="P250" s="6"/>
      <c r="Q250" s="6"/>
      <c r="R250" s="6"/>
    </row>
    <row r="251" spans="1:18" s="4" customFormat="1" ht="25.5" thickBot="1" x14ac:dyDescent="0.3">
      <c r="B251" s="208"/>
      <c r="C251" s="209"/>
      <c r="D251" s="210" t="s">
        <v>0</v>
      </c>
      <c r="E251" s="211" t="s">
        <v>345</v>
      </c>
      <c r="F251" s="949" t="s">
        <v>346</v>
      </c>
      <c r="G251" s="212" t="s">
        <v>347</v>
      </c>
      <c r="H251" s="213" t="s">
        <v>348</v>
      </c>
      <c r="I251" s="213" t="s">
        <v>349</v>
      </c>
      <c r="J251" s="214" t="s">
        <v>350</v>
      </c>
      <c r="K251" s="215" t="s">
        <v>351</v>
      </c>
      <c r="L251" s="62" t="s">
        <v>7</v>
      </c>
      <c r="M251" s="216" t="s">
        <v>8</v>
      </c>
      <c r="N251" s="63" t="s">
        <v>352</v>
      </c>
    </row>
    <row r="252" spans="1:18" x14ac:dyDescent="0.2">
      <c r="B252" s="76">
        <v>5137</v>
      </c>
      <c r="C252" s="74">
        <v>6171</v>
      </c>
      <c r="D252" s="574" t="s">
        <v>198</v>
      </c>
      <c r="E252" s="851">
        <v>8</v>
      </c>
      <c r="F252" s="910"/>
      <c r="G252" s="12"/>
      <c r="H252" s="13"/>
      <c r="I252" s="423"/>
      <c r="J252" s="852">
        <v>0</v>
      </c>
      <c r="K252" s="410">
        <f t="shared" ref="K252:K260" si="72">J252-F252</f>
        <v>0</v>
      </c>
      <c r="L252" s="15"/>
      <c r="M252" s="16"/>
      <c r="N252" s="15"/>
      <c r="P252" s="6"/>
      <c r="Q252" s="6"/>
      <c r="R252" s="6"/>
    </row>
    <row r="253" spans="1:18" x14ac:dyDescent="0.2">
      <c r="A253" s="1">
        <v>62</v>
      </c>
      <c r="B253" s="9">
        <v>5139</v>
      </c>
      <c r="C253" s="65">
        <v>6171</v>
      </c>
      <c r="D253" s="760" t="s">
        <v>191</v>
      </c>
      <c r="E253" s="55">
        <v>26</v>
      </c>
      <c r="F253" s="867">
        <v>30</v>
      </c>
      <c r="G253" s="55">
        <v>40</v>
      </c>
      <c r="H253" s="53">
        <v>24</v>
      </c>
      <c r="I253" s="55">
        <v>40</v>
      </c>
      <c r="J253" s="101">
        <v>30</v>
      </c>
      <c r="K253" s="410">
        <f t="shared" si="72"/>
        <v>0</v>
      </c>
      <c r="L253" s="66">
        <v>30</v>
      </c>
      <c r="M253" s="70">
        <v>30</v>
      </c>
      <c r="N253" s="66">
        <v>30</v>
      </c>
      <c r="P253" s="6"/>
      <c r="Q253" s="6"/>
      <c r="R253" s="6"/>
    </row>
    <row r="254" spans="1:18" x14ac:dyDescent="0.2">
      <c r="A254" s="1">
        <v>63</v>
      </c>
      <c r="B254" s="321">
        <v>5151</v>
      </c>
      <c r="C254" s="425">
        <v>6171</v>
      </c>
      <c r="D254" s="576" t="s">
        <v>209</v>
      </c>
      <c r="E254" s="524">
        <v>54</v>
      </c>
      <c r="F254" s="863">
        <v>130</v>
      </c>
      <c r="G254" s="524">
        <v>115</v>
      </c>
      <c r="H254" s="207">
        <v>33</v>
      </c>
      <c r="I254" s="524">
        <v>115</v>
      </c>
      <c r="J254" s="984">
        <v>130</v>
      </c>
      <c r="K254" s="325">
        <f t="shared" si="72"/>
        <v>0</v>
      </c>
      <c r="L254" s="51">
        <v>130</v>
      </c>
      <c r="M254" s="170">
        <v>130</v>
      </c>
      <c r="N254" s="51">
        <v>135</v>
      </c>
      <c r="P254" s="6"/>
      <c r="Q254" s="6"/>
      <c r="R254" s="6"/>
    </row>
    <row r="255" spans="1:18" x14ac:dyDescent="0.2">
      <c r="A255" s="1">
        <v>64</v>
      </c>
      <c r="B255" s="321">
        <v>5152</v>
      </c>
      <c r="C255" s="425">
        <v>6171</v>
      </c>
      <c r="D255" s="576" t="s">
        <v>203</v>
      </c>
      <c r="E255" s="524">
        <v>302</v>
      </c>
      <c r="F255" s="863">
        <v>600</v>
      </c>
      <c r="G255" s="524">
        <v>567</v>
      </c>
      <c r="H255" s="207">
        <v>138</v>
      </c>
      <c r="I255" s="524">
        <v>567</v>
      </c>
      <c r="J255" s="984">
        <v>550</v>
      </c>
      <c r="K255" s="325">
        <f t="shared" si="72"/>
        <v>-50</v>
      </c>
      <c r="L255" s="51">
        <v>550</v>
      </c>
      <c r="M255" s="170">
        <v>550</v>
      </c>
      <c r="N255" s="51">
        <v>550</v>
      </c>
      <c r="P255" s="6"/>
      <c r="Q255" s="6"/>
      <c r="R255" s="6"/>
    </row>
    <row r="256" spans="1:18" x14ac:dyDescent="0.2">
      <c r="A256" s="1">
        <v>65</v>
      </c>
      <c r="B256" s="321">
        <v>5154</v>
      </c>
      <c r="C256" s="425">
        <v>6171</v>
      </c>
      <c r="D256" s="576" t="s">
        <v>194</v>
      </c>
      <c r="E256" s="524">
        <v>568</v>
      </c>
      <c r="F256" s="863">
        <v>780</v>
      </c>
      <c r="G256" s="524">
        <v>723</v>
      </c>
      <c r="H256" s="207">
        <v>431</v>
      </c>
      <c r="I256" s="524">
        <v>723</v>
      </c>
      <c r="J256" s="984">
        <v>800</v>
      </c>
      <c r="K256" s="325">
        <f t="shared" si="72"/>
        <v>20</v>
      </c>
      <c r="L256" s="51">
        <v>800</v>
      </c>
      <c r="M256" s="170">
        <v>800</v>
      </c>
      <c r="N256" s="51">
        <v>800</v>
      </c>
      <c r="P256" s="6"/>
      <c r="Q256" s="6"/>
      <c r="R256" s="6"/>
    </row>
    <row r="257" spans="1:18" x14ac:dyDescent="0.2">
      <c r="A257" s="1">
        <v>66</v>
      </c>
      <c r="B257" s="321">
        <v>5163</v>
      </c>
      <c r="C257" s="425">
        <v>6171</v>
      </c>
      <c r="D257" s="576" t="s">
        <v>183</v>
      </c>
      <c r="E257" s="524">
        <v>86</v>
      </c>
      <c r="F257" s="863">
        <v>80</v>
      </c>
      <c r="G257" s="524">
        <v>86</v>
      </c>
      <c r="H257" s="207">
        <v>86</v>
      </c>
      <c r="I257" s="524">
        <v>86</v>
      </c>
      <c r="J257" s="238">
        <v>88</v>
      </c>
      <c r="K257" s="325">
        <f t="shared" si="72"/>
        <v>8</v>
      </c>
      <c r="L257" s="51">
        <v>88</v>
      </c>
      <c r="M257" s="170">
        <v>88</v>
      </c>
      <c r="N257" s="51">
        <v>88</v>
      </c>
      <c r="P257" s="6"/>
      <c r="Q257" s="6"/>
      <c r="R257" s="6"/>
    </row>
    <row r="258" spans="1:18" x14ac:dyDescent="0.2">
      <c r="A258" s="1">
        <v>67</v>
      </c>
      <c r="B258" s="321">
        <v>5164</v>
      </c>
      <c r="C258" s="425">
        <v>6171</v>
      </c>
      <c r="D258" s="576" t="s">
        <v>205</v>
      </c>
      <c r="E258" s="524">
        <v>3</v>
      </c>
      <c r="F258" s="863">
        <v>6</v>
      </c>
      <c r="G258" s="524">
        <v>6</v>
      </c>
      <c r="H258" s="207">
        <v>2</v>
      </c>
      <c r="I258" s="524">
        <v>6</v>
      </c>
      <c r="J258" s="238">
        <v>6</v>
      </c>
      <c r="K258" s="327">
        <f t="shared" si="72"/>
        <v>0</v>
      </c>
      <c r="L258" s="51">
        <v>6</v>
      </c>
      <c r="M258" s="170">
        <v>6</v>
      </c>
      <c r="N258" s="51">
        <v>6</v>
      </c>
      <c r="P258" s="6"/>
      <c r="Q258" s="6"/>
      <c r="R258" s="6"/>
    </row>
    <row r="259" spans="1:18" x14ac:dyDescent="0.2">
      <c r="A259" s="1">
        <v>68</v>
      </c>
      <c r="B259" s="321">
        <v>5169</v>
      </c>
      <c r="C259" s="425">
        <v>6171</v>
      </c>
      <c r="D259" s="576" t="s">
        <v>211</v>
      </c>
      <c r="E259" s="524">
        <v>316</v>
      </c>
      <c r="F259" s="863">
        <v>300</v>
      </c>
      <c r="G259" s="524">
        <v>292</v>
      </c>
      <c r="H259" s="207">
        <v>186</v>
      </c>
      <c r="I259" s="524">
        <v>292</v>
      </c>
      <c r="J259" s="238">
        <v>400</v>
      </c>
      <c r="K259" s="326">
        <f t="shared" si="72"/>
        <v>100</v>
      </c>
      <c r="L259" s="51">
        <v>300</v>
      </c>
      <c r="M259" s="170">
        <v>300</v>
      </c>
      <c r="N259" s="51">
        <v>300</v>
      </c>
      <c r="P259" s="6"/>
      <c r="Q259" s="6"/>
      <c r="R259" s="6"/>
    </row>
    <row r="260" spans="1:18" ht="13.5" thickBot="1" x14ac:dyDescent="0.25">
      <c r="A260" s="1">
        <v>69</v>
      </c>
      <c r="B260" s="179">
        <v>5171</v>
      </c>
      <c r="C260" s="577">
        <v>6171</v>
      </c>
      <c r="D260" s="578" t="s">
        <v>196</v>
      </c>
      <c r="E260" s="520">
        <v>1177</v>
      </c>
      <c r="F260" s="902">
        <v>300</v>
      </c>
      <c r="G260" s="520">
        <v>1110</v>
      </c>
      <c r="H260" s="579">
        <v>161</v>
      </c>
      <c r="I260" s="520">
        <v>1110</v>
      </c>
      <c r="J260" s="513">
        <v>400</v>
      </c>
      <c r="K260" s="562">
        <f t="shared" si="72"/>
        <v>100</v>
      </c>
      <c r="L260" s="92">
        <v>300</v>
      </c>
      <c r="M260" s="257">
        <v>300</v>
      </c>
      <c r="N260" s="92">
        <v>300</v>
      </c>
      <c r="P260" s="6"/>
      <c r="Q260" s="6"/>
      <c r="R260" s="6"/>
    </row>
    <row r="261" spans="1:18" ht="13.5" thickBot="1" x14ac:dyDescent="0.25">
      <c r="B261" s="580"/>
      <c r="C261" s="581"/>
      <c r="D261" s="408" t="s">
        <v>103</v>
      </c>
      <c r="E261" s="114">
        <f t="shared" ref="E261:N261" si="73">SUM(E252:E260)</f>
        <v>2540</v>
      </c>
      <c r="F261" s="911">
        <f t="shared" si="73"/>
        <v>2226</v>
      </c>
      <c r="G261" s="114">
        <f t="shared" si="73"/>
        <v>2939</v>
      </c>
      <c r="H261" s="114">
        <f t="shared" si="73"/>
        <v>1061</v>
      </c>
      <c r="I261" s="114">
        <f t="shared" si="73"/>
        <v>2939</v>
      </c>
      <c r="J261" s="114">
        <f t="shared" si="73"/>
        <v>2404</v>
      </c>
      <c r="K261" s="114">
        <f t="shared" si="73"/>
        <v>178</v>
      </c>
      <c r="L261" s="114">
        <f t="shared" si="73"/>
        <v>2204</v>
      </c>
      <c r="M261" s="114">
        <f t="shared" si="73"/>
        <v>2204</v>
      </c>
      <c r="N261" s="114">
        <f t="shared" si="73"/>
        <v>2209</v>
      </c>
      <c r="P261" s="6"/>
      <c r="Q261" s="6"/>
      <c r="R261" s="6"/>
    </row>
    <row r="262" spans="1:18" x14ac:dyDescent="0.2">
      <c r="B262" s="582"/>
      <c r="C262" s="582"/>
      <c r="D262" s="116"/>
      <c r="E262" s="117"/>
      <c r="F262" s="912"/>
      <c r="G262" s="584"/>
      <c r="H262" s="584"/>
      <c r="I262" s="584"/>
      <c r="J262" s="583"/>
      <c r="K262" s="397"/>
      <c r="L262" s="200"/>
      <c r="M262" s="200"/>
      <c r="N262" s="200"/>
      <c r="P262" s="6"/>
      <c r="Q262" s="6"/>
      <c r="R262" s="6"/>
    </row>
    <row r="263" spans="1:18" x14ac:dyDescent="0.2">
      <c r="B263" s="582"/>
      <c r="C263" s="582"/>
      <c r="D263" s="116"/>
      <c r="E263" s="117"/>
      <c r="F263" s="912"/>
      <c r="G263" s="584"/>
      <c r="H263" s="584"/>
      <c r="I263" s="584"/>
      <c r="J263" s="583"/>
      <c r="K263" s="397"/>
      <c r="L263" s="200"/>
      <c r="M263" s="200"/>
      <c r="N263" s="200"/>
      <c r="P263" s="6"/>
      <c r="Q263" s="6"/>
      <c r="R263" s="6"/>
    </row>
    <row r="264" spans="1:18" ht="12.75" customHeight="1" x14ac:dyDescent="0.2">
      <c r="B264" s="582"/>
      <c r="C264" s="582"/>
      <c r="D264" s="116"/>
      <c r="E264" s="117"/>
      <c r="F264" s="912"/>
      <c r="G264" s="584"/>
      <c r="H264" s="584"/>
      <c r="I264" s="584"/>
      <c r="J264" s="583"/>
      <c r="K264" s="397"/>
      <c r="L264" s="200"/>
      <c r="M264" s="200"/>
      <c r="N264" s="200"/>
      <c r="P264" s="6"/>
      <c r="Q264" s="6"/>
      <c r="R264" s="6"/>
    </row>
    <row r="265" spans="1:18" x14ac:dyDescent="0.2">
      <c r="B265" s="582"/>
      <c r="C265" s="582"/>
      <c r="D265" s="116"/>
      <c r="E265" s="117"/>
      <c r="F265" s="912"/>
      <c r="G265" s="584"/>
      <c r="H265" s="584"/>
      <c r="I265" s="584"/>
      <c r="J265" s="583"/>
      <c r="K265" s="397"/>
      <c r="L265" s="200"/>
      <c r="M265" s="200"/>
      <c r="N265" s="200"/>
      <c r="P265" s="6"/>
      <c r="Q265" s="6"/>
      <c r="R265" s="6"/>
    </row>
    <row r="266" spans="1:18" x14ac:dyDescent="0.2">
      <c r="B266" s="582"/>
      <c r="C266" s="582"/>
      <c r="D266" s="116"/>
      <c r="E266" s="117"/>
      <c r="F266" s="912"/>
      <c r="G266" s="584"/>
      <c r="H266" s="584"/>
      <c r="I266" s="584"/>
      <c r="J266" s="583"/>
      <c r="K266" s="397"/>
      <c r="L266" s="200"/>
      <c r="M266" s="200"/>
      <c r="N266" s="200"/>
      <c r="P266" s="6"/>
      <c r="Q266" s="6"/>
      <c r="R266" s="6"/>
    </row>
    <row r="267" spans="1:18" x14ac:dyDescent="0.2">
      <c r="B267" s="274" t="s">
        <v>104</v>
      </c>
      <c r="C267" s="275"/>
      <c r="D267" s="275"/>
      <c r="E267" s="416"/>
      <c r="F267" s="869"/>
      <c r="G267" s="277"/>
      <c r="H267" s="277"/>
      <c r="I267" s="278"/>
      <c r="J267" s="278"/>
      <c r="K267" s="278"/>
      <c r="L267" s="279"/>
      <c r="M267" s="279"/>
      <c r="N267" s="279"/>
      <c r="P267" s="6"/>
      <c r="Q267" s="6"/>
      <c r="R267" s="6"/>
    </row>
    <row r="268" spans="1:18" ht="5.25" customHeight="1" thickBot="1" x14ac:dyDescent="0.25">
      <c r="B268" s="443"/>
      <c r="C268" s="279"/>
      <c r="D268" s="279"/>
      <c r="E268" s="436"/>
      <c r="F268" s="869"/>
      <c r="G268" s="278"/>
      <c r="H268" s="278"/>
      <c r="I268" s="278"/>
      <c r="J268" s="278"/>
      <c r="K268" s="278"/>
      <c r="L268" s="279"/>
      <c r="M268" s="279"/>
      <c r="N268" s="279"/>
      <c r="P268" s="6"/>
      <c r="Q268" s="6"/>
      <c r="R268" s="6"/>
    </row>
    <row r="269" spans="1:18" ht="6.75" customHeight="1" x14ac:dyDescent="0.2">
      <c r="B269" s="468"/>
      <c r="C269" s="285"/>
      <c r="D269" s="285"/>
      <c r="E269" s="469"/>
      <c r="F269" s="950"/>
      <c r="G269" s="284"/>
      <c r="H269" s="284"/>
      <c r="I269" s="284"/>
      <c r="J269" s="284"/>
      <c r="K269" s="284"/>
      <c r="L269" s="285"/>
      <c r="M269" s="285"/>
      <c r="N269" s="286"/>
      <c r="P269" s="6"/>
      <c r="Q269" s="6"/>
      <c r="R269" s="6"/>
    </row>
    <row r="270" spans="1:18" x14ac:dyDescent="0.2">
      <c r="B270" s="287"/>
      <c r="C270" s="288"/>
      <c r="D270" s="585" t="s">
        <v>32</v>
      </c>
      <c r="E270" s="289"/>
      <c r="F270" s="951"/>
      <c r="G270" s="290"/>
      <c r="H270" s="290"/>
      <c r="I270" s="290"/>
      <c r="J270" s="291"/>
      <c r="K270" s="291"/>
      <c r="L270" s="288"/>
      <c r="M270" s="288"/>
      <c r="N270" s="292"/>
      <c r="P270" s="6"/>
      <c r="Q270" s="6"/>
      <c r="R270" s="6"/>
    </row>
    <row r="271" spans="1:18" x14ac:dyDescent="0.2">
      <c r="B271" s="287"/>
      <c r="C271" s="293"/>
      <c r="D271" s="293" t="s">
        <v>48</v>
      </c>
      <c r="E271" s="294"/>
      <c r="F271" s="951"/>
      <c r="G271" s="290"/>
      <c r="H271" s="290"/>
      <c r="I271" s="290"/>
      <c r="J271" s="291"/>
      <c r="K271" s="291"/>
      <c r="L271" s="288"/>
      <c r="M271" s="288"/>
      <c r="N271" s="292"/>
      <c r="P271" s="6"/>
      <c r="Q271" s="6"/>
      <c r="R271" s="6"/>
    </row>
    <row r="272" spans="1:18" ht="2.25" customHeight="1" thickBot="1" x14ac:dyDescent="0.25">
      <c r="B272" s="295"/>
      <c r="C272" s="296"/>
      <c r="D272" s="296"/>
      <c r="E272" s="297"/>
      <c r="F272" s="872"/>
      <c r="G272" s="298"/>
      <c r="H272" s="298"/>
      <c r="I272" s="298"/>
      <c r="J272" s="299"/>
      <c r="K272" s="299"/>
      <c r="L272" s="300"/>
      <c r="M272" s="300"/>
      <c r="N272" s="301"/>
      <c r="P272" s="6"/>
      <c r="Q272" s="6"/>
      <c r="R272" s="6"/>
    </row>
    <row r="273" spans="1:18" s="4" customFormat="1" ht="25.5" thickBot="1" x14ac:dyDescent="0.3">
      <c r="B273" s="208"/>
      <c r="C273" s="209"/>
      <c r="D273" s="210" t="s">
        <v>0</v>
      </c>
      <c r="E273" s="211" t="s">
        <v>345</v>
      </c>
      <c r="F273" s="949" t="s">
        <v>346</v>
      </c>
      <c r="G273" s="212" t="s">
        <v>347</v>
      </c>
      <c r="H273" s="213" t="s">
        <v>348</v>
      </c>
      <c r="I273" s="213" t="s">
        <v>349</v>
      </c>
      <c r="J273" s="214" t="s">
        <v>350</v>
      </c>
      <c r="K273" s="215" t="s">
        <v>351</v>
      </c>
      <c r="L273" s="62" t="s">
        <v>7</v>
      </c>
      <c r="M273" s="216" t="s">
        <v>8</v>
      </c>
      <c r="N273" s="63" t="s">
        <v>352</v>
      </c>
    </row>
    <row r="274" spans="1:18" x14ac:dyDescent="0.2">
      <c r="A274" s="1">
        <v>71</v>
      </c>
      <c r="B274" s="588">
        <v>2324</v>
      </c>
      <c r="C274" s="330">
        <v>2212</v>
      </c>
      <c r="D274" s="148" t="s">
        <v>105</v>
      </c>
      <c r="E274" s="589">
        <v>0</v>
      </c>
      <c r="F274" s="863">
        <v>0</v>
      </c>
      <c r="G274" s="327">
        <v>0</v>
      </c>
      <c r="H274" s="183">
        <v>0</v>
      </c>
      <c r="I274" s="268">
        <v>0</v>
      </c>
      <c r="J274" s="238">
        <v>0</v>
      </c>
      <c r="K274" s="590">
        <f>J274-F274</f>
        <v>0</v>
      </c>
      <c r="L274" s="51">
        <v>0</v>
      </c>
      <c r="M274" s="170">
        <v>0</v>
      </c>
      <c r="N274" s="51">
        <v>0</v>
      </c>
      <c r="P274" s="6"/>
      <c r="Q274" s="6"/>
      <c r="R274" s="6"/>
    </row>
    <row r="275" spans="1:18" x14ac:dyDescent="0.2">
      <c r="A275" s="1">
        <v>72</v>
      </c>
      <c r="B275" s="258">
        <v>2324</v>
      </c>
      <c r="C275" s="104">
        <v>2219</v>
      </c>
      <c r="D275" s="105" t="s">
        <v>106</v>
      </c>
      <c r="E275" s="591">
        <v>21</v>
      </c>
      <c r="F275" s="862">
        <v>0</v>
      </c>
      <c r="G275" s="108">
        <v>0</v>
      </c>
      <c r="H275" s="107">
        <v>21</v>
      </c>
      <c r="I275" s="429">
        <v>21</v>
      </c>
      <c r="J275" s="109">
        <v>0</v>
      </c>
      <c r="K275" s="590">
        <f>J275-F275</f>
        <v>0</v>
      </c>
      <c r="L275" s="259">
        <v>0</v>
      </c>
      <c r="M275" s="257">
        <v>0</v>
      </c>
      <c r="N275" s="259">
        <v>0</v>
      </c>
      <c r="P275" s="6"/>
      <c r="Q275" s="6"/>
      <c r="R275" s="6"/>
    </row>
    <row r="276" spans="1:18" x14ac:dyDescent="0.2">
      <c r="A276" s="1">
        <v>73</v>
      </c>
      <c r="B276" s="258">
        <v>2324</v>
      </c>
      <c r="C276" s="104">
        <v>3111</v>
      </c>
      <c r="D276" s="105" t="s">
        <v>107</v>
      </c>
      <c r="E276" s="589">
        <v>9</v>
      </c>
      <c r="F276" s="863">
        <v>0</v>
      </c>
      <c r="G276" s="327">
        <v>0</v>
      </c>
      <c r="H276" s="183">
        <v>9</v>
      </c>
      <c r="I276" s="268">
        <v>9</v>
      </c>
      <c r="J276" s="238">
        <v>0</v>
      </c>
      <c r="K276" s="590">
        <f>J276-F276</f>
        <v>0</v>
      </c>
      <c r="L276" s="51">
        <v>0</v>
      </c>
      <c r="M276" s="170">
        <v>0</v>
      </c>
      <c r="N276" s="51">
        <v>0</v>
      </c>
      <c r="P276" s="6"/>
      <c r="Q276" s="6"/>
      <c r="R276" s="6"/>
    </row>
    <row r="277" spans="1:18" ht="13.5" thickBot="1" x14ac:dyDescent="0.25">
      <c r="A277" s="1">
        <v>74</v>
      </c>
      <c r="B277" s="258">
        <v>2324</v>
      </c>
      <c r="C277" s="104">
        <v>3429</v>
      </c>
      <c r="D277" s="105" t="s">
        <v>108</v>
      </c>
      <c r="E277" s="592">
        <v>27</v>
      </c>
      <c r="F277" s="864">
        <v>0</v>
      </c>
      <c r="G277" s="367">
        <v>0</v>
      </c>
      <c r="H277" s="368">
        <v>27</v>
      </c>
      <c r="I277" s="593">
        <v>27</v>
      </c>
      <c r="J277" s="243">
        <v>0</v>
      </c>
      <c r="K277" s="594">
        <f>J277-F277</f>
        <v>0</v>
      </c>
      <c r="L277" s="483">
        <v>0</v>
      </c>
      <c r="M277" s="172">
        <v>0</v>
      </c>
      <c r="N277" s="483">
        <v>0</v>
      </c>
      <c r="P277" s="6"/>
      <c r="Q277" s="6"/>
      <c r="R277" s="6"/>
    </row>
    <row r="278" spans="1:18" ht="13.5" thickBot="1" x14ac:dyDescent="0.25">
      <c r="B278" s="29"/>
      <c r="C278" s="369"/>
      <c r="D278" s="544" t="s">
        <v>47</v>
      </c>
      <c r="E278" s="595">
        <f t="shared" ref="E278:N278" si="74">SUM(E274:E277)</f>
        <v>57</v>
      </c>
      <c r="F278" s="860">
        <f t="shared" si="74"/>
        <v>0</v>
      </c>
      <c r="G278" s="132">
        <f t="shared" si="74"/>
        <v>0</v>
      </c>
      <c r="H278" s="221">
        <f t="shared" si="74"/>
        <v>57</v>
      </c>
      <c r="I278" s="223">
        <f t="shared" si="74"/>
        <v>57</v>
      </c>
      <c r="J278" s="222">
        <f t="shared" si="74"/>
        <v>0</v>
      </c>
      <c r="K278" s="370">
        <f t="shared" si="74"/>
        <v>0</v>
      </c>
      <c r="L278" s="414">
        <f t="shared" si="74"/>
        <v>0</v>
      </c>
      <c r="M278" s="132">
        <f t="shared" si="74"/>
        <v>0</v>
      </c>
      <c r="N278" s="132">
        <f t="shared" si="74"/>
        <v>0</v>
      </c>
      <c r="P278" s="6"/>
      <c r="Q278" s="6"/>
      <c r="R278" s="6"/>
    </row>
    <row r="279" spans="1:18" ht="9.75" customHeight="1" thickBot="1" x14ac:dyDescent="0.25">
      <c r="B279" s="280"/>
      <c r="C279" s="281"/>
      <c r="D279" s="281"/>
      <c r="E279" s="282"/>
      <c r="F279" s="950"/>
      <c r="G279" s="283"/>
      <c r="H279" s="283"/>
      <c r="I279" s="283"/>
      <c r="J279" s="284"/>
      <c r="K279" s="284"/>
      <c r="L279" s="285"/>
      <c r="M279" s="285"/>
      <c r="N279" s="286"/>
      <c r="P279" s="6"/>
      <c r="Q279" s="6"/>
      <c r="R279" s="6"/>
    </row>
    <row r="280" spans="1:18" ht="12.75" customHeight="1" thickBot="1" x14ac:dyDescent="0.25">
      <c r="B280" s="287"/>
      <c r="C280" s="398" t="s">
        <v>69</v>
      </c>
      <c r="D280" s="399"/>
      <c r="E280" s="400"/>
      <c r="F280" s="951"/>
      <c r="G280" s="290"/>
      <c r="H280" s="290"/>
      <c r="I280" s="290"/>
      <c r="J280" s="291"/>
      <c r="K280" s="291"/>
      <c r="L280" s="288"/>
      <c r="M280" s="288"/>
      <c r="N280" s="292"/>
      <c r="P280" s="6"/>
      <c r="Q280" s="6"/>
      <c r="R280" s="6"/>
    </row>
    <row r="281" spans="1:18" ht="13.5" thickBot="1" x14ac:dyDescent="0.25">
      <c r="B281" s="295"/>
      <c r="C281" s="296" t="s">
        <v>99</v>
      </c>
      <c r="D281" s="296"/>
      <c r="E281" s="297"/>
      <c r="F281" s="952"/>
      <c r="G281" s="298"/>
      <c r="H281" s="298"/>
      <c r="I281" s="298"/>
      <c r="J281" s="299"/>
      <c r="K281" s="299"/>
      <c r="L281" s="300"/>
      <c r="M281" s="300"/>
      <c r="N281" s="301"/>
      <c r="P281" s="6"/>
      <c r="Q281" s="6"/>
      <c r="R281" s="6"/>
    </row>
    <row r="282" spans="1:18" s="4" customFormat="1" ht="25.5" thickBot="1" x14ac:dyDescent="0.3">
      <c r="B282" s="208"/>
      <c r="C282" s="209"/>
      <c r="D282" s="210" t="s">
        <v>0</v>
      </c>
      <c r="E282" s="211" t="s">
        <v>345</v>
      </c>
      <c r="F282" s="949" t="s">
        <v>346</v>
      </c>
      <c r="G282" s="212" t="s">
        <v>347</v>
      </c>
      <c r="H282" s="213" t="s">
        <v>348</v>
      </c>
      <c r="I282" s="213" t="s">
        <v>349</v>
      </c>
      <c r="J282" s="214" t="s">
        <v>350</v>
      </c>
      <c r="K282" s="215" t="s">
        <v>351</v>
      </c>
      <c r="L282" s="62" t="s">
        <v>7</v>
      </c>
      <c r="M282" s="216" t="s">
        <v>8</v>
      </c>
      <c r="N282" s="63" t="s">
        <v>352</v>
      </c>
    </row>
    <row r="283" spans="1:18" x14ac:dyDescent="0.2">
      <c r="A283" s="1">
        <v>75</v>
      </c>
      <c r="B283" s="73">
        <v>5164</v>
      </c>
      <c r="C283" s="74">
        <v>2212</v>
      </c>
      <c r="D283" s="75" t="s">
        <v>213</v>
      </c>
      <c r="E283" s="76">
        <v>0</v>
      </c>
      <c r="F283" s="913">
        <v>56</v>
      </c>
      <c r="G283" s="12">
        <v>57</v>
      </c>
      <c r="H283" s="13">
        <v>56</v>
      </c>
      <c r="I283" s="12">
        <v>57</v>
      </c>
      <c r="J283" s="14">
        <v>0</v>
      </c>
      <c r="K283" s="575">
        <f t="shared" ref="K283:K289" si="75">J283-F283</f>
        <v>-56</v>
      </c>
      <c r="L283" s="15">
        <v>0</v>
      </c>
      <c r="M283" s="16">
        <v>0</v>
      </c>
      <c r="N283" s="15">
        <v>0</v>
      </c>
      <c r="P283" s="6"/>
      <c r="Q283" s="6"/>
      <c r="R283" s="6"/>
    </row>
    <row r="284" spans="1:18" x14ac:dyDescent="0.2">
      <c r="A284" s="1">
        <v>76</v>
      </c>
      <c r="B284" s="329">
        <v>5169</v>
      </c>
      <c r="C284" s="330">
        <v>2212</v>
      </c>
      <c r="D284" s="148" t="s">
        <v>214</v>
      </c>
      <c r="E284" s="589">
        <v>7</v>
      </c>
      <c r="F284" s="863">
        <v>50</v>
      </c>
      <c r="G284" s="327">
        <v>20</v>
      </c>
      <c r="H284" s="183">
        <v>7</v>
      </c>
      <c r="I284" s="327">
        <v>20</v>
      </c>
      <c r="J284" s="238">
        <v>50</v>
      </c>
      <c r="K284" s="327">
        <f t="shared" si="75"/>
        <v>0</v>
      </c>
      <c r="L284" s="51">
        <v>50</v>
      </c>
      <c r="M284" s="170">
        <v>50</v>
      </c>
      <c r="N284" s="51">
        <v>50</v>
      </c>
      <c r="P284" s="6"/>
      <c r="Q284" s="6"/>
      <c r="R284" s="6"/>
    </row>
    <row r="285" spans="1:18" x14ac:dyDescent="0.2">
      <c r="A285" s="1">
        <v>77</v>
      </c>
      <c r="B285" s="329">
        <v>5166</v>
      </c>
      <c r="C285" s="330">
        <v>2219</v>
      </c>
      <c r="D285" s="148" t="s">
        <v>215</v>
      </c>
      <c r="E285" s="589">
        <v>10</v>
      </c>
      <c r="F285" s="863">
        <v>10</v>
      </c>
      <c r="G285" s="327">
        <v>10</v>
      </c>
      <c r="H285" s="183">
        <v>10</v>
      </c>
      <c r="I285" s="327">
        <v>10</v>
      </c>
      <c r="J285" s="238">
        <v>10</v>
      </c>
      <c r="K285" s="325">
        <f>J285-F285</f>
        <v>0</v>
      </c>
      <c r="L285" s="51">
        <v>10</v>
      </c>
      <c r="M285" s="170">
        <v>10</v>
      </c>
      <c r="N285" s="51">
        <v>10</v>
      </c>
      <c r="P285" s="6"/>
      <c r="Q285" s="6"/>
      <c r="R285" s="6"/>
    </row>
    <row r="286" spans="1:18" x14ac:dyDescent="0.2">
      <c r="A286" s="1">
        <v>78</v>
      </c>
      <c r="B286" s="329">
        <v>5169</v>
      </c>
      <c r="C286" s="330">
        <v>2219</v>
      </c>
      <c r="D286" s="148" t="s">
        <v>215</v>
      </c>
      <c r="E286" s="589">
        <v>18</v>
      </c>
      <c r="F286" s="863">
        <v>30</v>
      </c>
      <c r="G286" s="327">
        <v>19</v>
      </c>
      <c r="H286" s="183">
        <v>15</v>
      </c>
      <c r="I286" s="327">
        <v>19</v>
      </c>
      <c r="J286" s="238">
        <v>50</v>
      </c>
      <c r="K286" s="326">
        <f t="shared" si="75"/>
        <v>20</v>
      </c>
      <c r="L286" s="51">
        <v>30</v>
      </c>
      <c r="M286" s="170">
        <v>30</v>
      </c>
      <c r="N286" s="51">
        <v>30</v>
      </c>
      <c r="P286" s="6"/>
      <c r="Q286" s="6"/>
      <c r="R286" s="6"/>
    </row>
    <row r="287" spans="1:18" x14ac:dyDescent="0.2">
      <c r="A287" s="1">
        <v>79</v>
      </c>
      <c r="B287" s="329">
        <v>5164</v>
      </c>
      <c r="C287" s="330">
        <v>2321</v>
      </c>
      <c r="D287" s="148" t="s">
        <v>216</v>
      </c>
      <c r="E287" s="589">
        <v>12</v>
      </c>
      <c r="F287" s="863">
        <v>12</v>
      </c>
      <c r="G287" s="327">
        <v>12</v>
      </c>
      <c r="H287" s="183">
        <v>12</v>
      </c>
      <c r="I287" s="327">
        <v>12</v>
      </c>
      <c r="J287" s="238">
        <v>12</v>
      </c>
      <c r="K287" s="325">
        <f t="shared" si="75"/>
        <v>0</v>
      </c>
      <c r="L287" s="51">
        <v>12</v>
      </c>
      <c r="M287" s="170">
        <v>12</v>
      </c>
      <c r="N287" s="51">
        <v>12</v>
      </c>
      <c r="P287" s="6"/>
      <c r="Q287" s="6"/>
      <c r="R287" s="6"/>
    </row>
    <row r="288" spans="1:18" ht="13.5" thickBot="1" x14ac:dyDescent="0.25">
      <c r="A288" s="1">
        <v>80</v>
      </c>
      <c r="B288" s="103">
        <v>5169</v>
      </c>
      <c r="C288" s="104">
        <v>2321</v>
      </c>
      <c r="D288" s="105" t="s">
        <v>211</v>
      </c>
      <c r="E288" s="597">
        <v>48</v>
      </c>
      <c r="F288" s="862">
        <v>50</v>
      </c>
      <c r="G288" s="89">
        <v>19</v>
      </c>
      <c r="H288" s="88">
        <v>18</v>
      </c>
      <c r="I288" s="89">
        <v>19</v>
      </c>
      <c r="J288" s="109">
        <v>50</v>
      </c>
      <c r="K288" s="562">
        <f t="shared" si="75"/>
        <v>0</v>
      </c>
      <c r="L288" s="92">
        <v>50</v>
      </c>
      <c r="M288" s="257">
        <v>50</v>
      </c>
      <c r="N288" s="92">
        <v>50</v>
      </c>
      <c r="P288" s="6"/>
      <c r="Q288" s="6"/>
      <c r="R288" s="6"/>
    </row>
    <row r="289" spans="1:18" ht="13.5" thickBot="1" x14ac:dyDescent="0.25">
      <c r="B289" s="29"/>
      <c r="C289" s="369"/>
      <c r="D289" s="390" t="s">
        <v>47</v>
      </c>
      <c r="E289" s="598">
        <f t="shared" ref="E289:J289" si="76">SUM(E283:E288)</f>
        <v>95</v>
      </c>
      <c r="F289" s="860">
        <f t="shared" ref="F289" si="77">SUM(F283:F288)</f>
        <v>208</v>
      </c>
      <c r="G289" s="132">
        <f t="shared" si="76"/>
        <v>137</v>
      </c>
      <c r="H289" s="221">
        <f t="shared" si="76"/>
        <v>118</v>
      </c>
      <c r="I289" s="223">
        <f t="shared" si="76"/>
        <v>137</v>
      </c>
      <c r="J289" s="222">
        <f t="shared" si="76"/>
        <v>172</v>
      </c>
      <c r="K289" s="599">
        <f t="shared" si="75"/>
        <v>-36</v>
      </c>
      <c r="L289" s="132">
        <f>SUM(L283:L288)</f>
        <v>152</v>
      </c>
      <c r="M289" s="370">
        <f>SUM(M283:M288)</f>
        <v>152</v>
      </c>
      <c r="N289" s="132">
        <f>SUM(N283:N288)</f>
        <v>152</v>
      </c>
      <c r="P289" s="6"/>
      <c r="Q289" s="6"/>
      <c r="R289" s="6"/>
    </row>
    <row r="290" spans="1:18" ht="12" customHeight="1" x14ac:dyDescent="0.2">
      <c r="B290" s="280"/>
      <c r="C290" s="371"/>
      <c r="D290" s="281"/>
      <c r="E290" s="282"/>
      <c r="F290" s="950"/>
      <c r="G290" s="283"/>
      <c r="H290" s="283"/>
      <c r="I290" s="283"/>
      <c r="J290" s="284"/>
      <c r="K290" s="284"/>
      <c r="L290" s="285"/>
      <c r="M290" s="285"/>
      <c r="N290" s="286"/>
      <c r="P290" s="6"/>
      <c r="Q290" s="6"/>
      <c r="R290" s="6"/>
    </row>
    <row r="291" spans="1:18" ht="10.5" customHeight="1" x14ac:dyDescent="0.2">
      <c r="B291" s="287"/>
      <c r="C291" s="293" t="s">
        <v>101</v>
      </c>
      <c r="D291" s="293"/>
      <c r="E291" s="294"/>
      <c r="F291" s="951"/>
      <c r="G291" s="290"/>
      <c r="H291" s="290"/>
      <c r="I291" s="290"/>
      <c r="J291" s="291"/>
      <c r="K291" s="291"/>
      <c r="L291" s="288"/>
      <c r="M291" s="288"/>
      <c r="N291" s="292"/>
      <c r="P291" s="6"/>
      <c r="Q291" s="6"/>
      <c r="R291" s="6"/>
    </row>
    <row r="292" spans="1:18" ht="12" customHeight="1" thickBot="1" x14ac:dyDescent="0.25">
      <c r="B292" s="295"/>
      <c r="C292" s="296"/>
      <c r="D292" s="296"/>
      <c r="E292" s="297"/>
      <c r="F292" s="952"/>
      <c r="G292" s="298"/>
      <c r="H292" s="298"/>
      <c r="I292" s="298"/>
      <c r="J292" s="299"/>
      <c r="K292" s="299"/>
      <c r="L292" s="300"/>
      <c r="M292" s="300"/>
      <c r="N292" s="301"/>
      <c r="P292" s="6"/>
      <c r="Q292" s="6"/>
      <c r="R292" s="6"/>
    </row>
    <row r="293" spans="1:18" s="4" customFormat="1" ht="25.5" thickBot="1" x14ac:dyDescent="0.3">
      <c r="B293" s="208"/>
      <c r="C293" s="209"/>
      <c r="D293" s="210" t="s">
        <v>0</v>
      </c>
      <c r="E293" s="211" t="s">
        <v>345</v>
      </c>
      <c r="F293" s="949" t="s">
        <v>346</v>
      </c>
      <c r="G293" s="212" t="s">
        <v>347</v>
      </c>
      <c r="H293" s="213" t="s">
        <v>348</v>
      </c>
      <c r="I293" s="213" t="s">
        <v>349</v>
      </c>
      <c r="J293" s="214" t="s">
        <v>350</v>
      </c>
      <c r="K293" s="215" t="s">
        <v>351</v>
      </c>
      <c r="L293" s="62" t="s">
        <v>7</v>
      </c>
      <c r="M293" s="216" t="s">
        <v>8</v>
      </c>
      <c r="N293" s="63" t="s">
        <v>352</v>
      </c>
    </row>
    <row r="294" spans="1:18" x14ac:dyDescent="0.2">
      <c r="A294" s="1">
        <v>82</v>
      </c>
      <c r="B294" s="602">
        <v>5166</v>
      </c>
      <c r="C294" s="425">
        <v>3111</v>
      </c>
      <c r="D294" s="576" t="s">
        <v>217</v>
      </c>
      <c r="E294" s="526">
        <v>0</v>
      </c>
      <c r="F294" s="914">
        <v>10</v>
      </c>
      <c r="G294" s="150">
        <v>10</v>
      </c>
      <c r="H294" s="153">
        <v>0</v>
      </c>
      <c r="I294" s="150">
        <v>10</v>
      </c>
      <c r="J294" s="154">
        <v>10</v>
      </c>
      <c r="K294" s="183">
        <f>J294-F294</f>
        <v>0</v>
      </c>
      <c r="L294" s="323">
        <v>10</v>
      </c>
      <c r="M294" s="323">
        <v>10</v>
      </c>
      <c r="N294" s="323">
        <v>10</v>
      </c>
      <c r="P294" s="6"/>
      <c r="Q294" s="6"/>
      <c r="R294" s="6"/>
    </row>
    <row r="295" spans="1:18" x14ac:dyDescent="0.2">
      <c r="A295" s="1">
        <v>83</v>
      </c>
      <c r="B295" s="321">
        <v>5169</v>
      </c>
      <c r="C295" s="425">
        <v>3111</v>
      </c>
      <c r="D295" s="463" t="s">
        <v>218</v>
      </c>
      <c r="E295" s="464">
        <v>478</v>
      </c>
      <c r="F295" s="914">
        <v>500</v>
      </c>
      <c r="G295" s="150">
        <v>510</v>
      </c>
      <c r="H295" s="153">
        <v>344</v>
      </c>
      <c r="I295" s="150">
        <v>510</v>
      </c>
      <c r="J295" s="154">
        <v>600</v>
      </c>
      <c r="K295" s="183">
        <f>J295-F295</f>
        <v>100</v>
      </c>
      <c r="L295" s="323">
        <v>600</v>
      </c>
      <c r="M295" s="323">
        <v>600</v>
      </c>
      <c r="N295" s="323">
        <v>600</v>
      </c>
      <c r="P295" s="6"/>
      <c r="Q295" s="6"/>
      <c r="R295" s="6"/>
    </row>
    <row r="296" spans="1:18" ht="13.5" thickBot="1" x14ac:dyDescent="0.25">
      <c r="A296" s="1">
        <v>84</v>
      </c>
      <c r="B296" s="321">
        <v>5171</v>
      </c>
      <c r="C296" s="425">
        <v>3111</v>
      </c>
      <c r="D296" s="576" t="s">
        <v>219</v>
      </c>
      <c r="E296" s="526">
        <v>1210</v>
      </c>
      <c r="F296" s="914">
        <v>1223</v>
      </c>
      <c r="G296" s="150">
        <v>1161</v>
      </c>
      <c r="H296" s="153">
        <v>913</v>
      </c>
      <c r="I296" s="150">
        <v>1161</v>
      </c>
      <c r="J296" s="154">
        <v>1500</v>
      </c>
      <c r="K296" s="239">
        <f>J296-F296</f>
        <v>277</v>
      </c>
      <c r="L296" s="323">
        <v>1500</v>
      </c>
      <c r="M296" s="323">
        <v>1500</v>
      </c>
      <c r="N296" s="323">
        <v>1200</v>
      </c>
      <c r="P296" s="6"/>
      <c r="Q296" s="6"/>
      <c r="R296" s="6"/>
    </row>
    <row r="297" spans="1:18" ht="13.5" thickBot="1" x14ac:dyDescent="0.25">
      <c r="B297" s="208"/>
      <c r="C297" s="596"/>
      <c r="D297" s="112" t="s">
        <v>220</v>
      </c>
      <c r="E297" s="603">
        <f t="shared" ref="E297:J297" si="78">SUM(E294:E296)</f>
        <v>1688</v>
      </c>
      <c r="F297" s="908">
        <f t="shared" si="78"/>
        <v>1733</v>
      </c>
      <c r="G297" s="346">
        <f t="shared" si="78"/>
        <v>1681</v>
      </c>
      <c r="H297" s="604">
        <f t="shared" si="78"/>
        <v>1257</v>
      </c>
      <c r="I297" s="605">
        <f t="shared" si="78"/>
        <v>1681</v>
      </c>
      <c r="J297" s="555">
        <f t="shared" si="78"/>
        <v>2110</v>
      </c>
      <c r="K297" s="430">
        <f>J297-F297</f>
        <v>377</v>
      </c>
      <c r="L297" s="114">
        <f>SUM(L294:L296)</f>
        <v>2110</v>
      </c>
      <c r="M297" s="114">
        <f>SUM(M294:M296)</f>
        <v>2110</v>
      </c>
      <c r="N297" s="114">
        <f>SUM(N294:N296)</f>
        <v>1810</v>
      </c>
      <c r="P297" s="6"/>
      <c r="Q297" s="6"/>
      <c r="R297" s="6"/>
    </row>
    <row r="298" spans="1:18" ht="13.5" thickBot="1" x14ac:dyDescent="0.25">
      <c r="A298" s="1">
        <v>85</v>
      </c>
      <c r="B298" s="444">
        <v>5169</v>
      </c>
      <c r="C298" s="445">
        <v>3421</v>
      </c>
      <c r="D298" s="198" t="s">
        <v>211</v>
      </c>
      <c r="E298" s="128">
        <v>30</v>
      </c>
      <c r="F298" s="915">
        <v>0</v>
      </c>
      <c r="G298" s="33">
        <v>30</v>
      </c>
      <c r="H298" s="79">
        <v>30</v>
      </c>
      <c r="I298" s="80">
        <v>30</v>
      </c>
      <c r="J298" s="81">
        <v>0</v>
      </c>
      <c r="K298" s="606">
        <f t="shared" ref="K298:K309" si="79">J298-F298</f>
        <v>0</v>
      </c>
      <c r="L298" s="23">
        <v>0</v>
      </c>
      <c r="M298" s="23">
        <v>0</v>
      </c>
      <c r="N298" s="23">
        <v>0</v>
      </c>
      <c r="P298" s="6"/>
      <c r="Q298" s="6"/>
      <c r="R298" s="6"/>
    </row>
    <row r="299" spans="1:18" ht="13.5" thickBot="1" x14ac:dyDescent="0.25">
      <c r="B299" s="111"/>
      <c r="C299" s="112"/>
      <c r="D299" s="112" t="s">
        <v>221</v>
      </c>
      <c r="E299" s="603">
        <f>SUM(E298)</f>
        <v>30</v>
      </c>
      <c r="F299" s="916">
        <f>SUM(F298:F298)</f>
        <v>0</v>
      </c>
      <c r="G299" s="121">
        <f>SUM(G298:G298)</f>
        <v>30</v>
      </c>
      <c r="H299" s="122">
        <f>SUM(H298:H298)</f>
        <v>30</v>
      </c>
      <c r="I299" s="317">
        <f>SUM(I298:I298)</f>
        <v>30</v>
      </c>
      <c r="J299" s="607">
        <f>SUM(J298:J298)</f>
        <v>0</v>
      </c>
      <c r="K299" s="132">
        <f t="shared" si="79"/>
        <v>0</v>
      </c>
      <c r="L299" s="120">
        <f>SUM(L298:L298)</f>
        <v>0</v>
      </c>
      <c r="M299" s="120">
        <f>SUM(M298:M298)</f>
        <v>0</v>
      </c>
      <c r="N299" s="120">
        <f>SUM(N298:N298)</f>
        <v>0</v>
      </c>
      <c r="P299" s="6"/>
      <c r="Q299" s="6"/>
      <c r="R299" s="6"/>
    </row>
    <row r="300" spans="1:18" ht="13.5" thickBot="1" x14ac:dyDescent="0.25">
      <c r="A300" s="7"/>
      <c r="B300" s="608"/>
      <c r="C300" s="608"/>
      <c r="D300" s="608"/>
      <c r="E300" s="609"/>
      <c r="F300" s="917"/>
      <c r="G300" s="611"/>
      <c r="H300" s="611"/>
      <c r="I300" s="610"/>
      <c r="J300" s="610"/>
      <c r="K300" s="59"/>
      <c r="L300" s="608"/>
      <c r="M300" s="608"/>
      <c r="N300" s="412"/>
      <c r="P300" s="6"/>
      <c r="Q300" s="6"/>
      <c r="R300" s="6"/>
    </row>
    <row r="301" spans="1:18" ht="12" customHeight="1" x14ac:dyDescent="0.2">
      <c r="B301" s="280"/>
      <c r="C301" s="371"/>
      <c r="D301" s="281"/>
      <c r="E301" s="282"/>
      <c r="F301" s="950"/>
      <c r="G301" s="283"/>
      <c r="H301" s="283"/>
      <c r="I301" s="283"/>
      <c r="J301" s="284"/>
      <c r="K301" s="284"/>
      <c r="L301" s="285"/>
      <c r="M301" s="285"/>
      <c r="N301" s="286"/>
      <c r="P301" s="6"/>
      <c r="Q301" s="6"/>
      <c r="R301" s="6"/>
    </row>
    <row r="302" spans="1:18" ht="15" customHeight="1" thickBot="1" x14ac:dyDescent="0.25">
      <c r="B302" s="295"/>
      <c r="C302" s="296" t="s">
        <v>101</v>
      </c>
      <c r="D302" s="296"/>
      <c r="E302" s="297"/>
      <c r="F302" s="952"/>
      <c r="G302" s="298"/>
      <c r="H302" s="298"/>
      <c r="I302" s="298"/>
      <c r="J302" s="299"/>
      <c r="K302" s="299"/>
      <c r="L302" s="300"/>
      <c r="M302" s="300"/>
      <c r="N302" s="301"/>
      <c r="P302" s="6"/>
      <c r="Q302" s="6"/>
      <c r="R302" s="6"/>
    </row>
    <row r="303" spans="1:18" s="4" customFormat="1" ht="25.5" thickBot="1" x14ac:dyDescent="0.3">
      <c r="B303" s="208"/>
      <c r="C303" s="209"/>
      <c r="D303" s="210" t="s">
        <v>0</v>
      </c>
      <c r="E303" s="211" t="s">
        <v>345</v>
      </c>
      <c r="F303" s="949" t="s">
        <v>346</v>
      </c>
      <c r="G303" s="212" t="s">
        <v>347</v>
      </c>
      <c r="H303" s="213" t="s">
        <v>348</v>
      </c>
      <c r="I303" s="213" t="s">
        <v>349</v>
      </c>
      <c r="J303" s="214" t="s">
        <v>350</v>
      </c>
      <c r="K303" s="215" t="s">
        <v>351</v>
      </c>
      <c r="L303" s="62" t="s">
        <v>7</v>
      </c>
      <c r="M303" s="216" t="s">
        <v>8</v>
      </c>
      <c r="N303" s="63" t="s">
        <v>352</v>
      </c>
    </row>
    <row r="304" spans="1:18" x14ac:dyDescent="0.2">
      <c r="B304" s="76">
        <v>5166</v>
      </c>
      <c r="C304" s="74">
        <v>3429</v>
      </c>
      <c r="D304" s="574" t="s">
        <v>361</v>
      </c>
      <c r="E304" s="853">
        <v>5</v>
      </c>
      <c r="F304" s="956"/>
      <c r="G304" s="186"/>
      <c r="H304" s="13"/>
      <c r="I304" s="423"/>
      <c r="J304" s="852">
        <v>0</v>
      </c>
      <c r="K304" s="82">
        <f t="shared" si="79"/>
        <v>0</v>
      </c>
      <c r="L304" s="16">
        <v>0</v>
      </c>
      <c r="M304" s="587">
        <v>0</v>
      </c>
      <c r="N304" s="15">
        <v>0</v>
      </c>
      <c r="P304" s="6"/>
      <c r="Q304" s="6"/>
      <c r="R304" s="6"/>
    </row>
    <row r="305" spans="1:18" ht="13.5" thickBot="1" x14ac:dyDescent="0.25">
      <c r="A305" s="1">
        <v>86</v>
      </c>
      <c r="B305" s="77">
        <v>5169</v>
      </c>
      <c r="C305" s="445">
        <v>3429</v>
      </c>
      <c r="D305" s="198" t="s">
        <v>222</v>
      </c>
      <c r="E305" s="128">
        <v>111</v>
      </c>
      <c r="F305" s="918">
        <v>210</v>
      </c>
      <c r="G305" s="79">
        <v>144</v>
      </c>
      <c r="H305" s="79">
        <v>29</v>
      </c>
      <c r="I305" s="80">
        <v>144</v>
      </c>
      <c r="J305" s="612">
        <v>0</v>
      </c>
      <c r="K305" s="82">
        <f t="shared" si="79"/>
        <v>-210</v>
      </c>
      <c r="L305" s="23">
        <v>0</v>
      </c>
      <c r="M305" s="23">
        <v>0</v>
      </c>
      <c r="N305" s="23">
        <v>0</v>
      </c>
      <c r="P305" s="6"/>
      <c r="Q305" s="6"/>
      <c r="R305" s="6"/>
    </row>
    <row r="306" spans="1:18" ht="13.5" thickBot="1" x14ac:dyDescent="0.25">
      <c r="B306" s="111"/>
      <c r="C306" s="112"/>
      <c r="D306" s="112" t="s">
        <v>223</v>
      </c>
      <c r="E306" s="603">
        <f t="shared" ref="E306:N306" si="80">SUM(E304:E305)</f>
        <v>116</v>
      </c>
      <c r="F306" s="957">
        <f t="shared" si="80"/>
        <v>210</v>
      </c>
      <c r="G306" s="114">
        <f t="shared" si="80"/>
        <v>144</v>
      </c>
      <c r="H306" s="603">
        <f t="shared" si="80"/>
        <v>29</v>
      </c>
      <c r="I306" s="603">
        <f t="shared" si="80"/>
        <v>144</v>
      </c>
      <c r="J306" s="603">
        <f t="shared" si="80"/>
        <v>0</v>
      </c>
      <c r="K306" s="603">
        <f t="shared" si="80"/>
        <v>-210</v>
      </c>
      <c r="L306" s="603">
        <f t="shared" si="80"/>
        <v>0</v>
      </c>
      <c r="M306" s="603">
        <f t="shared" si="80"/>
        <v>0</v>
      </c>
      <c r="N306" s="603">
        <f t="shared" si="80"/>
        <v>0</v>
      </c>
      <c r="P306" s="6"/>
      <c r="Q306" s="6"/>
      <c r="R306" s="6"/>
    </row>
    <row r="307" spans="1:18" ht="13.5" thickBot="1" x14ac:dyDescent="0.25">
      <c r="A307" s="1">
        <v>87</v>
      </c>
      <c r="B307" s="77">
        <v>5166</v>
      </c>
      <c r="C307" s="445">
        <v>3639</v>
      </c>
      <c r="D307" s="613" t="s">
        <v>211</v>
      </c>
      <c r="E307" s="614">
        <v>62</v>
      </c>
      <c r="F307" s="919">
        <v>0</v>
      </c>
      <c r="G307" s="368">
        <v>60</v>
      </c>
      <c r="H307" s="368">
        <v>40</v>
      </c>
      <c r="I307" s="366">
        <v>60</v>
      </c>
      <c r="J307" s="615">
        <v>72</v>
      </c>
      <c r="K307" s="368">
        <f t="shared" si="79"/>
        <v>72</v>
      </c>
      <c r="L307" s="483">
        <v>72</v>
      </c>
      <c r="M307" s="483">
        <v>72</v>
      </c>
      <c r="N307" s="483">
        <v>72</v>
      </c>
      <c r="P307" s="6"/>
      <c r="Q307" s="6"/>
      <c r="R307" s="6"/>
    </row>
    <row r="308" spans="1:18" ht="13.5" thickBot="1" x14ac:dyDescent="0.25">
      <c r="B308" s="111"/>
      <c r="C308" s="112"/>
      <c r="D308" s="112" t="s">
        <v>224</v>
      </c>
      <c r="E308" s="603">
        <f t="shared" ref="E308:J308" si="81">SUM(E307)</f>
        <v>62</v>
      </c>
      <c r="F308" s="916">
        <f t="shared" ref="F308" si="82">SUM(F307)</f>
        <v>0</v>
      </c>
      <c r="G308" s="114">
        <f t="shared" si="81"/>
        <v>60</v>
      </c>
      <c r="H308" s="603">
        <f t="shared" si="81"/>
        <v>40</v>
      </c>
      <c r="I308" s="603">
        <f t="shared" si="81"/>
        <v>60</v>
      </c>
      <c r="J308" s="607">
        <f t="shared" si="81"/>
        <v>72</v>
      </c>
      <c r="K308" s="132">
        <f t="shared" si="79"/>
        <v>72</v>
      </c>
      <c r="L308" s="120">
        <f>SUM(L307)</f>
        <v>72</v>
      </c>
      <c r="M308" s="120">
        <f>SUM(M307)</f>
        <v>72</v>
      </c>
      <c r="N308" s="120">
        <f>SUM(N307)</f>
        <v>72</v>
      </c>
      <c r="P308" s="6"/>
      <c r="Q308" s="6"/>
      <c r="R308" s="6"/>
    </row>
    <row r="309" spans="1:18" ht="13.5" thickBot="1" x14ac:dyDescent="0.25">
      <c r="B309" s="460"/>
      <c r="C309" s="462"/>
      <c r="D309" s="462" t="s">
        <v>47</v>
      </c>
      <c r="E309" s="616">
        <f t="shared" ref="E309:J309" si="83">SUM(E297+E299+E306+E308)</f>
        <v>1896</v>
      </c>
      <c r="F309" s="920">
        <f t="shared" ref="F309" si="84">SUM(F297+F299+F306+F308)</f>
        <v>1943</v>
      </c>
      <c r="G309" s="616">
        <f t="shared" si="83"/>
        <v>1915</v>
      </c>
      <c r="H309" s="616">
        <f t="shared" si="83"/>
        <v>1356</v>
      </c>
      <c r="I309" s="616">
        <f t="shared" si="83"/>
        <v>1915</v>
      </c>
      <c r="J309" s="617">
        <f t="shared" si="83"/>
        <v>2182</v>
      </c>
      <c r="K309" s="618">
        <f t="shared" si="79"/>
        <v>239</v>
      </c>
      <c r="L309" s="616">
        <f>SUM(L297+L299+L306+L308)</f>
        <v>2182</v>
      </c>
      <c r="M309" s="616">
        <f>SUM(M297+M299+M306+M308)</f>
        <v>2182</v>
      </c>
      <c r="N309" s="616">
        <f>SUM(N297+N299+N306+N308)</f>
        <v>1882</v>
      </c>
      <c r="P309" s="6"/>
      <c r="Q309" s="6"/>
      <c r="R309" s="6"/>
    </row>
    <row r="310" spans="1:18" ht="9.75" customHeight="1" thickBot="1" x14ac:dyDescent="0.25">
      <c r="B310" s="280"/>
      <c r="C310" s="371"/>
      <c r="D310" s="281"/>
      <c r="E310" s="282"/>
      <c r="F310" s="950"/>
      <c r="G310" s="283"/>
      <c r="H310" s="283"/>
      <c r="I310" s="283"/>
      <c r="J310" s="284"/>
      <c r="K310" s="284"/>
      <c r="L310" s="285"/>
      <c r="M310" s="285"/>
      <c r="N310" s="286"/>
      <c r="P310" s="6"/>
      <c r="Q310" s="6"/>
      <c r="R310" s="6"/>
    </row>
    <row r="311" spans="1:18" ht="13.5" thickBot="1" x14ac:dyDescent="0.25">
      <c r="B311" s="287"/>
      <c r="C311" s="619" t="s">
        <v>110</v>
      </c>
      <c r="D311" s="620"/>
      <c r="E311" s="400"/>
      <c r="F311" s="951"/>
      <c r="G311" s="290"/>
      <c r="H311" s="290"/>
      <c r="I311" s="290"/>
      <c r="J311" s="291"/>
      <c r="K311" s="291"/>
      <c r="L311" s="288"/>
      <c r="M311" s="288"/>
      <c r="N311" s="292"/>
      <c r="P311" s="6"/>
      <c r="Q311" s="6"/>
      <c r="R311" s="6"/>
    </row>
    <row r="312" spans="1:18" ht="12" customHeight="1" thickBot="1" x14ac:dyDescent="0.25">
      <c r="B312" s="295"/>
      <c r="C312" s="621"/>
      <c r="D312" s="296"/>
      <c r="E312" s="297"/>
      <c r="F312" s="952"/>
      <c r="G312" s="298"/>
      <c r="H312" s="298"/>
      <c r="I312" s="298"/>
      <c r="J312" s="299"/>
      <c r="K312" s="299"/>
      <c r="L312" s="300"/>
      <c r="M312" s="300"/>
      <c r="N312" s="301"/>
      <c r="P312" s="6"/>
      <c r="Q312" s="6"/>
      <c r="R312" s="6"/>
    </row>
    <row r="313" spans="1:18" s="4" customFormat="1" ht="25.5" thickBot="1" x14ac:dyDescent="0.3">
      <c r="B313" s="208"/>
      <c r="C313" s="209"/>
      <c r="D313" s="210" t="s">
        <v>0</v>
      </c>
      <c r="E313" s="211" t="s">
        <v>345</v>
      </c>
      <c r="F313" s="949" t="s">
        <v>346</v>
      </c>
      <c r="G313" s="212" t="s">
        <v>347</v>
      </c>
      <c r="H313" s="213" t="s">
        <v>348</v>
      </c>
      <c r="I313" s="357" t="s">
        <v>349</v>
      </c>
      <c r="J313" s="303" t="s">
        <v>350</v>
      </c>
      <c r="K313" s="215" t="s">
        <v>351</v>
      </c>
      <c r="L313" s="62" t="s">
        <v>7</v>
      </c>
      <c r="M313" s="216" t="s">
        <v>8</v>
      </c>
      <c r="N313" s="63" t="s">
        <v>352</v>
      </c>
    </row>
    <row r="314" spans="1:18" x14ac:dyDescent="0.2">
      <c r="A314" s="1">
        <v>88</v>
      </c>
      <c r="B314" s="95">
        <v>6121</v>
      </c>
      <c r="C314" s="96">
        <v>2212</v>
      </c>
      <c r="D314" s="622" t="s">
        <v>385</v>
      </c>
      <c r="E314" s="623">
        <v>0</v>
      </c>
      <c r="F314" s="861">
        <v>0</v>
      </c>
      <c r="G314" s="241">
        <v>0</v>
      </c>
      <c r="H314" s="228">
        <v>0</v>
      </c>
      <c r="I314" s="241">
        <v>0</v>
      </c>
      <c r="J314" s="229">
        <v>0</v>
      </c>
      <c r="K314" s="107">
        <f t="shared" ref="K314:K333" si="85">J314-F314</f>
        <v>0</v>
      </c>
      <c r="L314" s="476">
        <v>0</v>
      </c>
      <c r="M314" s="477">
        <v>0</v>
      </c>
      <c r="N314" s="480">
        <v>0</v>
      </c>
      <c r="P314" s="6"/>
      <c r="Q314" s="6"/>
      <c r="R314" s="6"/>
    </row>
    <row r="315" spans="1:18" x14ac:dyDescent="0.2">
      <c r="A315" s="1">
        <v>89</v>
      </c>
      <c r="B315" s="103">
        <v>6121</v>
      </c>
      <c r="C315" s="104">
        <v>2212</v>
      </c>
      <c r="D315" s="624" t="s">
        <v>386</v>
      </c>
      <c r="E315" s="625">
        <v>56</v>
      </c>
      <c r="F315" s="862">
        <v>0</v>
      </c>
      <c r="G315" s="231">
        <v>52</v>
      </c>
      <c r="H315" s="232">
        <v>0</v>
      </c>
      <c r="I315" s="231">
        <v>52</v>
      </c>
      <c r="J315" s="985">
        <v>2500</v>
      </c>
      <c r="K315" s="256">
        <f t="shared" si="85"/>
        <v>2500</v>
      </c>
      <c r="L315" s="257">
        <v>5000</v>
      </c>
      <c r="M315" s="259">
        <v>0</v>
      </c>
      <c r="N315" s="434">
        <v>0</v>
      </c>
      <c r="P315" s="6"/>
      <c r="Q315" s="6"/>
      <c r="R315" s="6"/>
    </row>
    <row r="316" spans="1:18" x14ac:dyDescent="0.2">
      <c r="A316" s="1">
        <v>90</v>
      </c>
      <c r="B316" s="329">
        <v>6121</v>
      </c>
      <c r="C316" s="330">
        <v>2219</v>
      </c>
      <c r="D316" s="433" t="s">
        <v>387</v>
      </c>
      <c r="E316" s="464">
        <v>403</v>
      </c>
      <c r="F316" s="863"/>
      <c r="G316" s="236"/>
      <c r="H316" s="237"/>
      <c r="I316" s="236"/>
      <c r="J316" s="238">
        <v>100</v>
      </c>
      <c r="K316" s="239">
        <f t="shared" ref="K316" si="86">J316-F316</f>
        <v>100</v>
      </c>
      <c r="L316" s="170">
        <v>0</v>
      </c>
      <c r="M316" s="51">
        <v>0</v>
      </c>
      <c r="N316" s="433">
        <v>0</v>
      </c>
      <c r="P316" s="6"/>
      <c r="Q316" s="6"/>
      <c r="R316" s="6"/>
    </row>
    <row r="317" spans="1:18" ht="13.5" thickBot="1" x14ac:dyDescent="0.25">
      <c r="A317" s="1">
        <v>90</v>
      </c>
      <c r="B317" s="363">
        <v>6121</v>
      </c>
      <c r="C317" s="364">
        <v>2219</v>
      </c>
      <c r="D317" s="454" t="s">
        <v>388</v>
      </c>
      <c r="E317" s="614">
        <v>137</v>
      </c>
      <c r="F317" s="864">
        <v>930</v>
      </c>
      <c r="G317" s="366">
        <v>195</v>
      </c>
      <c r="H317" s="242">
        <v>195</v>
      </c>
      <c r="I317" s="366">
        <v>195</v>
      </c>
      <c r="J317" s="243">
        <v>5000</v>
      </c>
      <c r="K317" s="854">
        <f t="shared" si="85"/>
        <v>4070</v>
      </c>
      <c r="L317" s="172">
        <v>0</v>
      </c>
      <c r="M317" s="483">
        <v>0</v>
      </c>
      <c r="N317" s="454">
        <v>0</v>
      </c>
      <c r="P317" s="6"/>
      <c r="Q317" s="6"/>
      <c r="R317" s="6"/>
    </row>
    <row r="318" spans="1:18" ht="13.5" thickBot="1" x14ac:dyDescent="0.25">
      <c r="B318" s="111"/>
      <c r="C318" s="112"/>
      <c r="D318" s="112" t="s">
        <v>225</v>
      </c>
      <c r="E318" s="603">
        <f t="shared" ref="E318:N318" si="87">SUM(E314:E317)</f>
        <v>596</v>
      </c>
      <c r="F318" s="874">
        <f t="shared" ref="F318" si="88">SUM(F314:F317)</f>
        <v>930</v>
      </c>
      <c r="G318" s="316">
        <f t="shared" si="87"/>
        <v>247</v>
      </c>
      <c r="H318" s="316">
        <f t="shared" si="87"/>
        <v>195</v>
      </c>
      <c r="I318" s="709">
        <f t="shared" si="87"/>
        <v>247</v>
      </c>
      <c r="J318" s="319">
        <f t="shared" si="87"/>
        <v>7600</v>
      </c>
      <c r="K318" s="430">
        <f t="shared" si="85"/>
        <v>6670</v>
      </c>
      <c r="L318" s="316">
        <f t="shared" si="87"/>
        <v>5000</v>
      </c>
      <c r="M318" s="316">
        <f t="shared" si="87"/>
        <v>0</v>
      </c>
      <c r="N318" s="316">
        <f t="shared" si="87"/>
        <v>0</v>
      </c>
      <c r="P318" s="6"/>
      <c r="Q318" s="6"/>
      <c r="R318" s="6"/>
    </row>
    <row r="319" spans="1:18" x14ac:dyDescent="0.2">
      <c r="A319" s="1">
        <v>92</v>
      </c>
      <c r="B319" s="471">
        <v>6121</v>
      </c>
      <c r="C319" s="472">
        <v>2321</v>
      </c>
      <c r="D319" s="636" t="s">
        <v>389</v>
      </c>
      <c r="E319" s="543">
        <v>36</v>
      </c>
      <c r="F319" s="861">
        <v>0</v>
      </c>
      <c r="G319" s="308">
        <v>36</v>
      </c>
      <c r="H319" s="362">
        <v>36</v>
      </c>
      <c r="I319" s="227">
        <v>36</v>
      </c>
      <c r="J319" s="229">
        <v>250</v>
      </c>
      <c r="K319" s="362">
        <f t="shared" si="85"/>
        <v>250</v>
      </c>
      <c r="L319" s="476">
        <v>0</v>
      </c>
      <c r="M319" s="477">
        <v>0</v>
      </c>
      <c r="N319" s="480">
        <v>0</v>
      </c>
      <c r="P319" s="6"/>
      <c r="Q319" s="6"/>
      <c r="R319" s="6"/>
    </row>
    <row r="320" spans="1:18" x14ac:dyDescent="0.2">
      <c r="B320" s="588">
        <v>6121</v>
      </c>
      <c r="C320" s="170">
        <v>2321</v>
      </c>
      <c r="D320" s="433" t="s">
        <v>390</v>
      </c>
      <c r="E320" s="464">
        <v>0</v>
      </c>
      <c r="F320" s="863"/>
      <c r="G320" s="327"/>
      <c r="H320" s="183"/>
      <c r="I320" s="236"/>
      <c r="J320" s="238">
        <v>0</v>
      </c>
      <c r="K320" s="183"/>
      <c r="L320" s="170">
        <v>223</v>
      </c>
      <c r="M320" s="51"/>
      <c r="N320" s="433"/>
      <c r="P320" s="6"/>
      <c r="Q320" s="6"/>
      <c r="R320" s="6"/>
    </row>
    <row r="321" spans="1:18" ht="13.5" thickBot="1" x14ac:dyDescent="0.25">
      <c r="B321" s="77">
        <v>6121</v>
      </c>
      <c r="C321" s="22">
        <v>2334</v>
      </c>
      <c r="D321" s="454" t="s">
        <v>391</v>
      </c>
      <c r="E321" s="614"/>
      <c r="F321" s="986"/>
      <c r="G321" s="367"/>
      <c r="H321" s="817"/>
      <c r="I321" s="366"/>
      <c r="J321" s="243">
        <v>1500</v>
      </c>
      <c r="K321" s="817"/>
      <c r="L321" s="172"/>
      <c r="M321" s="454"/>
      <c r="N321" s="454"/>
      <c r="P321" s="6"/>
      <c r="Q321" s="6"/>
      <c r="R321" s="6"/>
    </row>
    <row r="322" spans="1:18" ht="13.5" thickBot="1" x14ac:dyDescent="0.25">
      <c r="B322" s="111"/>
      <c r="C322" s="112"/>
      <c r="D322" s="629" t="s">
        <v>226</v>
      </c>
      <c r="E322" s="630">
        <f t="shared" ref="E322:N322" si="89">SUM(E319:E320)</f>
        <v>36</v>
      </c>
      <c r="F322" s="630">
        <f t="shared" si="89"/>
        <v>0</v>
      </c>
      <c r="G322" s="630">
        <f t="shared" si="89"/>
        <v>36</v>
      </c>
      <c r="H322" s="630">
        <f t="shared" si="89"/>
        <v>36</v>
      </c>
      <c r="I322" s="987">
        <f t="shared" si="89"/>
        <v>36</v>
      </c>
      <c r="J322" s="988">
        <f>SUM(J319:J321)</f>
        <v>1750</v>
      </c>
      <c r="K322" s="630">
        <f t="shared" si="89"/>
        <v>250</v>
      </c>
      <c r="L322" s="630">
        <f t="shared" si="89"/>
        <v>223</v>
      </c>
      <c r="M322" s="630">
        <f t="shared" si="89"/>
        <v>0</v>
      </c>
      <c r="N322" s="630">
        <f t="shared" si="89"/>
        <v>0</v>
      </c>
      <c r="P322" s="6"/>
      <c r="Q322" s="6"/>
      <c r="R322" s="6"/>
    </row>
    <row r="323" spans="1:18" x14ac:dyDescent="0.2">
      <c r="A323" s="1">
        <v>93</v>
      </c>
      <c r="B323" s="444">
        <v>6121</v>
      </c>
      <c r="C323" s="445">
        <v>3111</v>
      </c>
      <c r="D323" s="198" t="s">
        <v>392</v>
      </c>
      <c r="E323" s="128">
        <v>504</v>
      </c>
      <c r="F323" s="915">
        <v>350</v>
      </c>
      <c r="G323" s="33">
        <v>533</v>
      </c>
      <c r="H323" s="79">
        <v>77</v>
      </c>
      <c r="I323" s="80">
        <v>533</v>
      </c>
      <c r="J323" s="81">
        <v>600</v>
      </c>
      <c r="K323" s="627">
        <f t="shared" si="85"/>
        <v>250</v>
      </c>
      <c r="L323" s="80">
        <v>0</v>
      </c>
      <c r="M323" s="23">
        <v>0</v>
      </c>
      <c r="N323" s="83">
        <v>0</v>
      </c>
      <c r="P323" s="6"/>
      <c r="Q323" s="6"/>
      <c r="R323" s="6"/>
    </row>
    <row r="324" spans="1:18" ht="13.5" thickBot="1" x14ac:dyDescent="0.25">
      <c r="A324" s="1">
        <v>94</v>
      </c>
      <c r="B324" s="103">
        <v>6121</v>
      </c>
      <c r="C324" s="104">
        <v>3111</v>
      </c>
      <c r="D324" s="628" t="s">
        <v>393</v>
      </c>
      <c r="E324" s="626">
        <v>5703</v>
      </c>
      <c r="F324" s="895">
        <v>0</v>
      </c>
      <c r="G324" s="89">
        <v>5706</v>
      </c>
      <c r="H324" s="88">
        <v>5703</v>
      </c>
      <c r="I324" s="90">
        <v>5706</v>
      </c>
      <c r="J324" s="91">
        <v>4500</v>
      </c>
      <c r="K324" s="567">
        <f t="shared" si="85"/>
        <v>4500</v>
      </c>
      <c r="L324" s="90">
        <v>0</v>
      </c>
      <c r="M324" s="92">
        <v>0</v>
      </c>
      <c r="N324" s="93">
        <v>0</v>
      </c>
      <c r="P324" s="6"/>
      <c r="Q324" s="6"/>
      <c r="R324" s="6"/>
    </row>
    <row r="325" spans="1:18" ht="13.5" thickBot="1" x14ac:dyDescent="0.25">
      <c r="B325" s="111"/>
      <c r="C325" s="112"/>
      <c r="D325" s="112" t="s">
        <v>220</v>
      </c>
      <c r="E325" s="603">
        <f t="shared" ref="E325:J325" si="90">SUM(E323:E324)</f>
        <v>6207</v>
      </c>
      <c r="F325" s="874">
        <f t="shared" ref="F325" si="91">SUM(F323:F324)</f>
        <v>350</v>
      </c>
      <c r="G325" s="121">
        <f t="shared" si="90"/>
        <v>6239</v>
      </c>
      <c r="H325" s="122">
        <f t="shared" si="90"/>
        <v>5780</v>
      </c>
      <c r="I325" s="317">
        <f t="shared" si="90"/>
        <v>6239</v>
      </c>
      <c r="J325" s="319">
        <f t="shared" si="90"/>
        <v>5100</v>
      </c>
      <c r="K325" s="430">
        <f t="shared" si="85"/>
        <v>4750</v>
      </c>
      <c r="L325" s="317">
        <f>SUM(L323:L324)</f>
        <v>0</v>
      </c>
      <c r="M325" s="120">
        <f>SUM(M323:M324)</f>
        <v>0</v>
      </c>
      <c r="N325" s="112">
        <f>SUM(N323:N324)</f>
        <v>0</v>
      </c>
      <c r="P325" s="6"/>
      <c r="Q325" s="6"/>
      <c r="R325" s="6"/>
    </row>
    <row r="326" spans="1:18" x14ac:dyDescent="0.2">
      <c r="A326" s="1">
        <v>95</v>
      </c>
      <c r="B326" s="77">
        <v>6121</v>
      </c>
      <c r="C326" s="78">
        <v>3319</v>
      </c>
      <c r="D326" s="22" t="s">
        <v>227</v>
      </c>
      <c r="E326" s="45">
        <v>0</v>
      </c>
      <c r="F326" s="915">
        <v>73</v>
      </c>
      <c r="G326" s="33">
        <v>0</v>
      </c>
      <c r="H326" s="79">
        <v>0</v>
      </c>
      <c r="I326" s="80">
        <v>0</v>
      </c>
      <c r="J326" s="81">
        <v>0</v>
      </c>
      <c r="K326" s="82">
        <f t="shared" si="85"/>
        <v>-73</v>
      </c>
      <c r="L326" s="80">
        <v>0</v>
      </c>
      <c r="M326" s="23">
        <v>0</v>
      </c>
      <c r="N326" s="83">
        <v>0</v>
      </c>
      <c r="P326" s="6"/>
      <c r="Q326" s="6"/>
      <c r="R326" s="6"/>
    </row>
    <row r="327" spans="1:18" ht="13.5" thickBot="1" x14ac:dyDescent="0.25">
      <c r="A327" s="1">
        <v>96</v>
      </c>
      <c r="B327" s="84">
        <v>6121</v>
      </c>
      <c r="C327" s="85">
        <v>3326</v>
      </c>
      <c r="D327" s="86" t="s">
        <v>228</v>
      </c>
      <c r="E327" s="87">
        <v>0</v>
      </c>
      <c r="F327" s="895">
        <v>0</v>
      </c>
      <c r="G327" s="89">
        <v>0</v>
      </c>
      <c r="H327" s="88">
        <v>0</v>
      </c>
      <c r="I327" s="90">
        <v>0</v>
      </c>
      <c r="J327" s="91">
        <v>0</v>
      </c>
      <c r="K327" s="88">
        <f t="shared" si="85"/>
        <v>0</v>
      </c>
      <c r="L327" s="90">
        <v>0</v>
      </c>
      <c r="M327" s="92">
        <v>0</v>
      </c>
      <c r="N327" s="93">
        <v>0</v>
      </c>
      <c r="P327" s="6"/>
      <c r="Q327" s="6"/>
      <c r="R327" s="6"/>
    </row>
    <row r="328" spans="1:18" ht="13.5" thickBot="1" x14ac:dyDescent="0.25">
      <c r="B328" s="111"/>
      <c r="C328" s="113"/>
      <c r="D328" s="111" t="s">
        <v>394</v>
      </c>
      <c r="E328" s="633">
        <f t="shared" ref="E328:J328" si="92">SUM(E326:E327)</f>
        <v>0</v>
      </c>
      <c r="F328" s="874">
        <f t="shared" ref="F328" si="93">SUM(F326:F327)</f>
        <v>73</v>
      </c>
      <c r="G328" s="121">
        <f t="shared" si="92"/>
        <v>0</v>
      </c>
      <c r="H328" s="122">
        <f t="shared" si="92"/>
        <v>0</v>
      </c>
      <c r="I328" s="317">
        <f t="shared" si="92"/>
        <v>0</v>
      </c>
      <c r="J328" s="319">
        <f t="shared" si="92"/>
        <v>0</v>
      </c>
      <c r="K328" s="94">
        <f t="shared" si="85"/>
        <v>-73</v>
      </c>
      <c r="L328" s="317">
        <f>SUM(L326:L327)</f>
        <v>0</v>
      </c>
      <c r="M328" s="120">
        <f>SUM(M326:M327)</f>
        <v>0</v>
      </c>
      <c r="N328" s="112">
        <f>SUM(N326:N327)</f>
        <v>0</v>
      </c>
      <c r="P328" s="6"/>
      <c r="Q328" s="6"/>
      <c r="R328" s="6"/>
    </row>
    <row r="329" spans="1:18" x14ac:dyDescent="0.2">
      <c r="A329" s="1">
        <v>97</v>
      </c>
      <c r="B329" s="444">
        <v>6121</v>
      </c>
      <c r="C329" s="445">
        <v>3421</v>
      </c>
      <c r="D329" s="634" t="s">
        <v>229</v>
      </c>
      <c r="E329" s="45">
        <v>0</v>
      </c>
      <c r="F329" s="915">
        <v>0</v>
      </c>
      <c r="G329" s="33">
        <v>0</v>
      </c>
      <c r="H329" s="99">
        <v>0</v>
      </c>
      <c r="I329" s="80">
        <v>0</v>
      </c>
      <c r="J329" s="989">
        <v>650</v>
      </c>
      <c r="K329" s="79">
        <f t="shared" si="85"/>
        <v>650</v>
      </c>
      <c r="L329" s="22">
        <v>500</v>
      </c>
      <c r="M329" s="23">
        <v>500</v>
      </c>
      <c r="N329" s="83">
        <v>500</v>
      </c>
      <c r="P329" s="6"/>
      <c r="Q329" s="6"/>
      <c r="R329" s="6"/>
    </row>
    <row r="330" spans="1:18" x14ac:dyDescent="0.2">
      <c r="A330" s="1">
        <v>98</v>
      </c>
      <c r="B330" s="103">
        <v>6121</v>
      </c>
      <c r="C330" s="104">
        <v>3421</v>
      </c>
      <c r="D330" s="105" t="s">
        <v>230</v>
      </c>
      <c r="E330" s="106">
        <v>0</v>
      </c>
      <c r="F330" s="862">
        <v>0</v>
      </c>
      <c r="G330" s="108">
        <v>0</v>
      </c>
      <c r="H330" s="107">
        <v>0</v>
      </c>
      <c r="I330" s="231">
        <v>0</v>
      </c>
      <c r="J330" s="109">
        <v>0</v>
      </c>
      <c r="K330" s="627">
        <f>J330-F330</f>
        <v>0</v>
      </c>
      <c r="L330" s="257">
        <v>0</v>
      </c>
      <c r="M330" s="259">
        <v>0</v>
      </c>
      <c r="N330" s="434">
        <v>0</v>
      </c>
      <c r="P330" s="6"/>
      <c r="Q330" s="6"/>
      <c r="R330" s="6"/>
    </row>
    <row r="331" spans="1:18" x14ac:dyDescent="0.2">
      <c r="A331" s="1">
        <v>99</v>
      </c>
      <c r="B331" s="329">
        <v>6121</v>
      </c>
      <c r="C331" s="330">
        <v>3429</v>
      </c>
      <c r="D331" s="148" t="s">
        <v>231</v>
      </c>
      <c r="E331" s="149">
        <v>78</v>
      </c>
      <c r="F331" s="863">
        <v>0</v>
      </c>
      <c r="G331" s="327">
        <v>292</v>
      </c>
      <c r="H331" s="183">
        <v>73</v>
      </c>
      <c r="I331" s="236">
        <v>292</v>
      </c>
      <c r="J331" s="238">
        <v>0</v>
      </c>
      <c r="K331" s="183">
        <f>J331-F331</f>
        <v>0</v>
      </c>
      <c r="L331" s="170">
        <v>0</v>
      </c>
      <c r="M331" s="51">
        <v>0</v>
      </c>
      <c r="N331" s="433">
        <v>0</v>
      </c>
      <c r="P331" s="6"/>
      <c r="Q331" s="6"/>
      <c r="R331" s="6"/>
    </row>
    <row r="332" spans="1:18" ht="13.5" thickBot="1" x14ac:dyDescent="0.25">
      <c r="A332" s="1">
        <v>100</v>
      </c>
      <c r="B332" s="363">
        <v>6121</v>
      </c>
      <c r="C332" s="364">
        <v>3429</v>
      </c>
      <c r="D332" s="365" t="s">
        <v>232</v>
      </c>
      <c r="E332" s="27">
        <v>733</v>
      </c>
      <c r="F332" s="864">
        <v>0</v>
      </c>
      <c r="G332" s="367">
        <v>3700</v>
      </c>
      <c r="H332" s="368">
        <v>0</v>
      </c>
      <c r="I332" s="366">
        <v>3700</v>
      </c>
      <c r="J332" s="243">
        <v>0</v>
      </c>
      <c r="K332" s="368">
        <f t="shared" si="85"/>
        <v>0</v>
      </c>
      <c r="L332" s="172">
        <v>0</v>
      </c>
      <c r="M332" s="483">
        <v>0</v>
      </c>
      <c r="N332" s="454">
        <v>0</v>
      </c>
      <c r="P332" s="6"/>
      <c r="Q332" s="6"/>
      <c r="R332" s="6"/>
    </row>
    <row r="333" spans="1:18" ht="13.5" thickBot="1" x14ac:dyDescent="0.25">
      <c r="B333" s="111"/>
      <c r="C333" s="112"/>
      <c r="D333" s="113" t="s">
        <v>233</v>
      </c>
      <c r="E333" s="114">
        <f t="shared" ref="E333:J333" si="94">SUM(E329:E332)</f>
        <v>811</v>
      </c>
      <c r="F333" s="874">
        <f t="shared" ref="F333" si="95">SUM(F329:F332)</f>
        <v>0</v>
      </c>
      <c r="G333" s="121">
        <f t="shared" si="94"/>
        <v>3992</v>
      </c>
      <c r="H333" s="122">
        <f t="shared" si="94"/>
        <v>73</v>
      </c>
      <c r="I333" s="317">
        <f t="shared" si="94"/>
        <v>3992</v>
      </c>
      <c r="J333" s="319">
        <f t="shared" si="94"/>
        <v>650</v>
      </c>
      <c r="K333" s="124">
        <f t="shared" si="85"/>
        <v>650</v>
      </c>
      <c r="L333" s="113">
        <f>SUM(L329:L332)</f>
        <v>500</v>
      </c>
      <c r="M333" s="120">
        <f>SUM(M329:M332)</f>
        <v>500</v>
      </c>
      <c r="N333" s="112">
        <f>SUM(N329:N332)</f>
        <v>500</v>
      </c>
      <c r="P333" s="6"/>
      <c r="Q333" s="6"/>
      <c r="R333" s="6"/>
    </row>
    <row r="334" spans="1:18" x14ac:dyDescent="0.2">
      <c r="A334" s="1">
        <v>101</v>
      </c>
      <c r="B334" s="95">
        <v>6121</v>
      </c>
      <c r="C334" s="96">
        <v>3613</v>
      </c>
      <c r="D334" s="97" t="s">
        <v>362</v>
      </c>
      <c r="E334" s="98">
        <v>156</v>
      </c>
      <c r="F334" s="867">
        <v>0</v>
      </c>
      <c r="G334" s="100">
        <v>8</v>
      </c>
      <c r="H334" s="99">
        <v>7</v>
      </c>
      <c r="I334" s="100">
        <v>8</v>
      </c>
      <c r="J334" s="101">
        <v>0</v>
      </c>
      <c r="K334" s="99">
        <f>J334-F334</f>
        <v>0</v>
      </c>
      <c r="L334" s="100">
        <v>0</v>
      </c>
      <c r="M334" s="99">
        <v>0</v>
      </c>
      <c r="N334" s="102">
        <v>0</v>
      </c>
      <c r="P334" s="6"/>
      <c r="Q334" s="6"/>
      <c r="R334" s="6"/>
    </row>
    <row r="335" spans="1:18" ht="13.5" thickBot="1" x14ac:dyDescent="0.25">
      <c r="A335" s="1">
        <v>102</v>
      </c>
      <c r="B335" s="103">
        <v>6121</v>
      </c>
      <c r="C335" s="104">
        <v>3613</v>
      </c>
      <c r="D335" s="105" t="s">
        <v>234</v>
      </c>
      <c r="E335" s="106">
        <v>0</v>
      </c>
      <c r="F335" s="862">
        <v>0</v>
      </c>
      <c r="G335" s="108">
        <v>60</v>
      </c>
      <c r="H335" s="107">
        <v>0</v>
      </c>
      <c r="I335" s="108">
        <v>60</v>
      </c>
      <c r="J335" s="109">
        <v>0</v>
      </c>
      <c r="K335" s="107">
        <f>J335-F335</f>
        <v>0</v>
      </c>
      <c r="L335" s="108">
        <v>0</v>
      </c>
      <c r="M335" s="107">
        <v>0</v>
      </c>
      <c r="N335" s="110">
        <v>0</v>
      </c>
      <c r="P335" s="6"/>
      <c r="Q335" s="6"/>
      <c r="R335" s="6"/>
    </row>
    <row r="336" spans="1:18" ht="13.5" customHeight="1" thickBot="1" x14ac:dyDescent="0.25">
      <c r="B336" s="111"/>
      <c r="C336" s="112"/>
      <c r="D336" s="113" t="s">
        <v>235</v>
      </c>
      <c r="E336" s="114">
        <f t="shared" ref="E336:J336" si="96">SUM(E334:E335)</f>
        <v>156</v>
      </c>
      <c r="F336" s="911">
        <f t="shared" ref="F336" si="97">SUM(F334:F335)</f>
        <v>0</v>
      </c>
      <c r="G336" s="114">
        <f t="shared" si="96"/>
        <v>68</v>
      </c>
      <c r="H336" s="114">
        <f t="shared" si="96"/>
        <v>7</v>
      </c>
      <c r="I336" s="633">
        <f t="shared" si="96"/>
        <v>68</v>
      </c>
      <c r="J336" s="115">
        <f t="shared" si="96"/>
        <v>0</v>
      </c>
      <c r="K336" s="635">
        <f>J336-F336</f>
        <v>0</v>
      </c>
      <c r="L336" s="114">
        <f>SUM(L334:L335)</f>
        <v>0</v>
      </c>
      <c r="M336" s="114">
        <f>SUM(M334:M335)</f>
        <v>0</v>
      </c>
      <c r="N336" s="114">
        <f>SUM(N334:N335)</f>
        <v>0</v>
      </c>
      <c r="P336" s="6"/>
      <c r="Q336" s="6"/>
      <c r="R336" s="6"/>
    </row>
    <row r="337" spans="1:18" ht="11.25" customHeight="1" thickBot="1" x14ac:dyDescent="0.25">
      <c r="B337" s="116"/>
      <c r="C337" s="116"/>
      <c r="D337" s="116"/>
      <c r="E337" s="117"/>
      <c r="F337" s="921"/>
      <c r="G337" s="117"/>
      <c r="H337" s="117"/>
      <c r="I337" s="117"/>
      <c r="J337" s="118"/>
      <c r="K337" s="33"/>
      <c r="L337" s="117"/>
      <c r="M337" s="117"/>
      <c r="N337" s="117"/>
      <c r="P337" s="6"/>
      <c r="Q337" s="6"/>
      <c r="R337" s="6"/>
    </row>
    <row r="338" spans="1:18" ht="12" customHeight="1" thickBot="1" x14ac:dyDescent="0.25">
      <c r="B338" s="280"/>
      <c r="C338" s="371"/>
      <c r="D338" s="281"/>
      <c r="E338" s="282"/>
      <c r="F338" s="950"/>
      <c r="G338" s="283"/>
      <c r="H338" s="283"/>
      <c r="I338" s="283"/>
      <c r="J338" s="284"/>
      <c r="K338" s="284"/>
      <c r="L338" s="285"/>
      <c r="M338" s="285"/>
      <c r="N338" s="286"/>
      <c r="P338" s="6"/>
      <c r="Q338" s="6"/>
      <c r="R338" s="6"/>
    </row>
    <row r="339" spans="1:18" ht="10.5" customHeight="1" thickBot="1" x14ac:dyDescent="0.25">
      <c r="B339" s="287"/>
      <c r="C339" s="619" t="s">
        <v>110</v>
      </c>
      <c r="D339" s="620"/>
      <c r="E339" s="400"/>
      <c r="F339" s="951"/>
      <c r="G339" s="290"/>
      <c r="H339" s="290"/>
      <c r="I339" s="290"/>
      <c r="J339" s="291"/>
      <c r="K339" s="291"/>
      <c r="L339" s="288"/>
      <c r="M339" s="288"/>
      <c r="N339" s="292"/>
      <c r="P339" s="6"/>
      <c r="Q339" s="6"/>
      <c r="R339" s="6"/>
    </row>
    <row r="340" spans="1:18" ht="0.75" customHeight="1" thickBot="1" x14ac:dyDescent="0.25">
      <c r="B340" s="295"/>
      <c r="C340" s="621"/>
      <c r="D340" s="296"/>
      <c r="E340" s="297"/>
      <c r="F340" s="872"/>
      <c r="G340" s="298"/>
      <c r="H340" s="298"/>
      <c r="I340" s="298"/>
      <c r="J340" s="299"/>
      <c r="K340" s="299"/>
      <c r="L340" s="300"/>
      <c r="M340" s="300"/>
      <c r="N340" s="301"/>
      <c r="P340" s="6"/>
      <c r="Q340" s="6"/>
      <c r="R340" s="6"/>
    </row>
    <row r="341" spans="1:18" s="4" customFormat="1" ht="25.5" thickBot="1" x14ac:dyDescent="0.3">
      <c r="B341" s="208"/>
      <c r="C341" s="209"/>
      <c r="D341" s="210" t="s">
        <v>0</v>
      </c>
      <c r="E341" s="211" t="s">
        <v>345</v>
      </c>
      <c r="F341" s="949" t="s">
        <v>346</v>
      </c>
      <c r="G341" s="212" t="s">
        <v>347</v>
      </c>
      <c r="H341" s="213" t="s">
        <v>348</v>
      </c>
      <c r="I341" s="213" t="s">
        <v>349</v>
      </c>
      <c r="J341" s="214" t="s">
        <v>350</v>
      </c>
      <c r="K341" s="215" t="s">
        <v>351</v>
      </c>
      <c r="L341" s="63" t="s">
        <v>7</v>
      </c>
      <c r="M341" s="216" t="s">
        <v>8</v>
      </c>
      <c r="N341" s="63" t="s">
        <v>352</v>
      </c>
    </row>
    <row r="342" spans="1:18" x14ac:dyDescent="0.2">
      <c r="A342" s="1">
        <v>103</v>
      </c>
      <c r="B342" s="95">
        <v>6121</v>
      </c>
      <c r="C342" s="96">
        <v>6171</v>
      </c>
      <c r="D342" s="97" t="s">
        <v>236</v>
      </c>
      <c r="E342" s="98">
        <v>30</v>
      </c>
      <c r="F342" s="867">
        <v>0</v>
      </c>
      <c r="G342" s="100">
        <v>30</v>
      </c>
      <c r="H342" s="99">
        <v>30</v>
      </c>
      <c r="I342" s="100">
        <v>30</v>
      </c>
      <c r="J342" s="101">
        <v>0</v>
      </c>
      <c r="K342" s="99">
        <f>J342-F342</f>
        <v>0</v>
      </c>
      <c r="L342" s="100">
        <v>0</v>
      </c>
      <c r="M342" s="99">
        <v>0</v>
      </c>
      <c r="N342" s="102">
        <v>0</v>
      </c>
      <c r="P342" s="6"/>
      <c r="Q342" s="6"/>
      <c r="R342" s="6"/>
    </row>
    <row r="343" spans="1:18" ht="13.5" thickBot="1" x14ac:dyDescent="0.25">
      <c r="A343" s="1">
        <v>104</v>
      </c>
      <c r="B343" s="103">
        <v>6121</v>
      </c>
      <c r="C343" s="104">
        <v>6171</v>
      </c>
      <c r="D343" s="105" t="s">
        <v>363</v>
      </c>
      <c r="E343" s="106">
        <v>267</v>
      </c>
      <c r="F343" s="862">
        <v>0</v>
      </c>
      <c r="G343" s="108">
        <v>267</v>
      </c>
      <c r="H343" s="107">
        <v>267</v>
      </c>
      <c r="I343" s="108">
        <v>267</v>
      </c>
      <c r="J343" s="109">
        <v>0</v>
      </c>
      <c r="K343" s="107">
        <f>J343-F343</f>
        <v>0</v>
      </c>
      <c r="L343" s="108">
        <v>0</v>
      </c>
      <c r="M343" s="107">
        <v>0</v>
      </c>
      <c r="N343" s="110">
        <v>0</v>
      </c>
      <c r="P343" s="6"/>
      <c r="Q343" s="6"/>
      <c r="R343" s="6"/>
    </row>
    <row r="344" spans="1:18" ht="13.5" thickBot="1" x14ac:dyDescent="0.25">
      <c r="B344" s="119"/>
      <c r="C344" s="111"/>
      <c r="D344" s="120" t="s">
        <v>237</v>
      </c>
      <c r="E344" s="114">
        <f t="shared" ref="E344:J344" si="98">SUM(E342:E343)</f>
        <v>297</v>
      </c>
      <c r="F344" s="911">
        <f t="shared" ref="F344" si="99">SUM(F342:F343)</f>
        <v>0</v>
      </c>
      <c r="G344" s="114">
        <f t="shared" si="98"/>
        <v>297</v>
      </c>
      <c r="H344" s="114">
        <f t="shared" si="98"/>
        <v>297</v>
      </c>
      <c r="I344" s="114">
        <f t="shared" si="98"/>
        <v>297</v>
      </c>
      <c r="J344" s="115">
        <f t="shared" si="98"/>
        <v>0</v>
      </c>
      <c r="K344" s="635">
        <f>J344-F344</f>
        <v>0</v>
      </c>
      <c r="L344" s="121">
        <f>SUM(L342:L343)</f>
        <v>0</v>
      </c>
      <c r="M344" s="122">
        <f>SUM(M342:M343)</f>
        <v>0</v>
      </c>
      <c r="N344" s="123">
        <f>SUM(N342:N343)</f>
        <v>0</v>
      </c>
      <c r="P344" s="6"/>
      <c r="Q344" s="6"/>
      <c r="R344" s="6"/>
    </row>
    <row r="345" spans="1:18" ht="17.25" customHeight="1" thickBot="1" x14ac:dyDescent="0.25">
      <c r="B345" s="453"/>
      <c r="C345" s="454"/>
      <c r="D345" s="216" t="s">
        <v>47</v>
      </c>
      <c r="E345" s="132">
        <f t="shared" ref="E345:J345" si="100">SUM(E318+E322+E325+E328+E333+E336+E344)</f>
        <v>8103</v>
      </c>
      <c r="F345" s="860">
        <f t="shared" si="100"/>
        <v>1353</v>
      </c>
      <c r="G345" s="132">
        <f t="shared" si="100"/>
        <v>10879</v>
      </c>
      <c r="H345" s="132">
        <f t="shared" si="100"/>
        <v>6388</v>
      </c>
      <c r="I345" s="132">
        <f t="shared" si="100"/>
        <v>10879</v>
      </c>
      <c r="J345" s="222">
        <f t="shared" si="100"/>
        <v>15100</v>
      </c>
      <c r="K345" s="124">
        <f>J345-F345</f>
        <v>13747</v>
      </c>
      <c r="L345" s="132">
        <f>SUM(L318+L322+L325+L328+L333+L336+L344)</f>
        <v>5723</v>
      </c>
      <c r="M345" s="132">
        <f>SUM(M318+M322+M325+M328+M333+M336+M344)</f>
        <v>500</v>
      </c>
      <c r="N345" s="132">
        <f>SUM(N318+N322+N325+N328+N333+N336+N344)</f>
        <v>500</v>
      </c>
      <c r="P345" s="6"/>
      <c r="Q345" s="6"/>
      <c r="R345" s="6"/>
    </row>
    <row r="346" spans="1:18" ht="18" customHeight="1" thickBot="1" x14ac:dyDescent="0.25">
      <c r="B346" s="274" t="s">
        <v>111</v>
      </c>
      <c r="C346" s="275"/>
      <c r="D346" s="275"/>
      <c r="E346" s="416"/>
      <c r="F346" s="869"/>
      <c r="G346" s="277"/>
      <c r="H346" s="278"/>
      <c r="I346" s="278"/>
      <c r="J346" s="278"/>
      <c r="K346" s="278"/>
      <c r="L346" s="279"/>
      <c r="M346" s="279"/>
      <c r="N346" s="279"/>
      <c r="P346" s="6"/>
      <c r="Q346" s="6"/>
      <c r="R346" s="6"/>
    </row>
    <row r="347" spans="1:18" ht="8.25" customHeight="1" thickBot="1" x14ac:dyDescent="0.25">
      <c r="B347" s="280"/>
      <c r="C347" s="281"/>
      <c r="D347" s="281"/>
      <c r="E347" s="282"/>
      <c r="F347" s="950"/>
      <c r="G347" s="283"/>
      <c r="H347" s="283"/>
      <c r="I347" s="283"/>
      <c r="J347" s="284"/>
      <c r="K347" s="284"/>
      <c r="L347" s="285"/>
      <c r="M347" s="285"/>
      <c r="N347" s="286"/>
      <c r="P347" s="6"/>
      <c r="Q347" s="6"/>
      <c r="R347" s="6"/>
    </row>
    <row r="348" spans="1:18" ht="10.5" customHeight="1" thickBot="1" x14ac:dyDescent="0.25">
      <c r="B348" s="287"/>
      <c r="C348" s="288"/>
      <c r="D348" s="219" t="s">
        <v>32</v>
      </c>
      <c r="E348" s="289"/>
      <c r="F348" s="951"/>
      <c r="G348" s="290"/>
      <c r="H348" s="290"/>
      <c r="I348" s="290"/>
      <c r="J348" s="291"/>
      <c r="K348" s="291"/>
      <c r="L348" s="288"/>
      <c r="M348" s="288"/>
      <c r="N348" s="292"/>
      <c r="P348" s="6"/>
      <c r="Q348" s="6"/>
      <c r="R348" s="6"/>
    </row>
    <row r="349" spans="1:18" ht="10.5" customHeight="1" thickBot="1" x14ac:dyDescent="0.25">
      <c r="B349" s="295"/>
      <c r="C349" s="296"/>
      <c r="D349" s="296" t="s">
        <v>33</v>
      </c>
      <c r="E349" s="297"/>
      <c r="F349" s="952"/>
      <c r="G349" s="298"/>
      <c r="H349" s="298"/>
      <c r="I349" s="298"/>
      <c r="J349" s="299"/>
      <c r="K349" s="299"/>
      <c r="L349" s="300"/>
      <c r="M349" s="300"/>
      <c r="N349" s="301"/>
      <c r="P349" s="6"/>
      <c r="Q349" s="6"/>
      <c r="R349" s="6"/>
    </row>
    <row r="350" spans="1:18" s="4" customFormat="1" ht="25.5" thickBot="1" x14ac:dyDescent="0.3">
      <c r="B350" s="208"/>
      <c r="C350" s="209"/>
      <c r="D350" s="210" t="s">
        <v>0</v>
      </c>
      <c r="E350" s="211" t="s">
        <v>345</v>
      </c>
      <c r="F350" s="949" t="s">
        <v>346</v>
      </c>
      <c r="G350" s="212" t="s">
        <v>347</v>
      </c>
      <c r="H350" s="213" t="s">
        <v>348</v>
      </c>
      <c r="I350" s="213" t="s">
        <v>349</v>
      </c>
      <c r="J350" s="214" t="s">
        <v>350</v>
      </c>
      <c r="K350" s="215" t="s">
        <v>351</v>
      </c>
      <c r="L350" s="62" t="s">
        <v>7</v>
      </c>
      <c r="M350" s="216" t="s">
        <v>8</v>
      </c>
      <c r="N350" s="63" t="s">
        <v>352</v>
      </c>
    </row>
    <row r="351" spans="1:18" x14ac:dyDescent="0.2">
      <c r="A351" s="1">
        <v>105</v>
      </c>
      <c r="B351" s="471">
        <v>1332</v>
      </c>
      <c r="C351" s="472"/>
      <c r="D351" s="636" t="s">
        <v>112</v>
      </c>
      <c r="E351" s="543">
        <v>10</v>
      </c>
      <c r="F351" s="922">
        <v>6</v>
      </c>
      <c r="G351" s="362">
        <v>4</v>
      </c>
      <c r="H351" s="362">
        <v>6</v>
      </c>
      <c r="I351" s="308"/>
      <c r="J351" s="638">
        <v>0</v>
      </c>
      <c r="K351" s="249">
        <f>J351-F351</f>
        <v>-6</v>
      </c>
      <c r="L351" s="477">
        <v>0</v>
      </c>
      <c r="M351" s="480">
        <v>0</v>
      </c>
      <c r="N351" s="636">
        <v>0</v>
      </c>
      <c r="P351" s="6"/>
      <c r="Q351" s="6"/>
      <c r="R351" s="6"/>
    </row>
    <row r="352" spans="1:18" ht="13.5" thickBot="1" x14ac:dyDescent="0.25">
      <c r="A352" s="1">
        <v>106</v>
      </c>
      <c r="B352" s="103">
        <v>1361</v>
      </c>
      <c r="C352" s="104"/>
      <c r="D352" s="639" t="s">
        <v>113</v>
      </c>
      <c r="E352" s="640">
        <v>56</v>
      </c>
      <c r="F352" s="923">
        <v>70</v>
      </c>
      <c r="G352" s="88">
        <v>80</v>
      </c>
      <c r="H352" s="107">
        <v>52</v>
      </c>
      <c r="I352" s="108"/>
      <c r="J352" s="642">
        <v>50</v>
      </c>
      <c r="K352" s="643">
        <f>J352-F352</f>
        <v>-20</v>
      </c>
      <c r="L352" s="92">
        <v>50</v>
      </c>
      <c r="M352" s="93">
        <v>50</v>
      </c>
      <c r="N352" s="628">
        <v>50</v>
      </c>
      <c r="P352" s="6"/>
      <c r="Q352" s="6"/>
      <c r="R352" s="6"/>
    </row>
    <row r="353" spans="1:18" ht="13.5" thickBot="1" x14ac:dyDescent="0.25">
      <c r="B353" s="29"/>
      <c r="C353" s="369"/>
      <c r="D353" s="63" t="s">
        <v>47</v>
      </c>
      <c r="E353" s="137">
        <f>SUM(E351:E352)</f>
        <v>66</v>
      </c>
      <c r="F353" s="892">
        <f t="shared" ref="F353" si="101">SUM(F351:F352)</f>
        <v>76</v>
      </c>
      <c r="G353" s="221">
        <f t="shared" ref="G353:L353" si="102">SUM(G351:G352)</f>
        <v>84</v>
      </c>
      <c r="H353" s="132">
        <f t="shared" si="102"/>
        <v>58</v>
      </c>
      <c r="I353" s="383">
        <f t="shared" si="102"/>
        <v>0</v>
      </c>
      <c r="J353" s="435">
        <f t="shared" si="102"/>
        <v>50</v>
      </c>
      <c r="K353" s="124">
        <f>J353-F353</f>
        <v>-26</v>
      </c>
      <c r="L353" s="63">
        <f t="shared" si="102"/>
        <v>50</v>
      </c>
      <c r="M353" s="390">
        <f>SUM(M351:M352)</f>
        <v>50</v>
      </c>
      <c r="N353" s="390">
        <f>SUM(N351:N352)</f>
        <v>50</v>
      </c>
      <c r="P353" s="6"/>
      <c r="Q353" s="6"/>
      <c r="R353" s="6"/>
    </row>
    <row r="354" spans="1:18" ht="6" customHeight="1" x14ac:dyDescent="0.2">
      <c r="B354" s="280"/>
      <c r="C354" s="281"/>
      <c r="D354" s="281"/>
      <c r="E354" s="282"/>
      <c r="F354" s="950"/>
      <c r="G354" s="283"/>
      <c r="H354" s="283"/>
      <c r="I354" s="283"/>
      <c r="J354" s="284"/>
      <c r="K354" s="284"/>
      <c r="L354" s="285"/>
      <c r="M354" s="285"/>
      <c r="N354" s="286"/>
      <c r="P354" s="6"/>
      <c r="Q354" s="6"/>
      <c r="R354" s="6"/>
    </row>
    <row r="355" spans="1:18" ht="8.25" customHeight="1" x14ac:dyDescent="0.2">
      <c r="B355" s="287"/>
      <c r="C355" s="293"/>
      <c r="D355" s="293" t="s">
        <v>48</v>
      </c>
      <c r="E355" s="294"/>
      <c r="F355" s="951"/>
      <c r="G355" s="290"/>
      <c r="H355" s="290"/>
      <c r="I355" s="290"/>
      <c r="J355" s="291"/>
      <c r="K355" s="291"/>
      <c r="L355" s="288"/>
      <c r="M355" s="288"/>
      <c r="N355" s="292"/>
      <c r="P355" s="6"/>
      <c r="Q355" s="6"/>
      <c r="R355" s="6"/>
    </row>
    <row r="356" spans="1:18" ht="4.5" customHeight="1" thickBot="1" x14ac:dyDescent="0.25">
      <c r="B356" s="295"/>
      <c r="C356" s="296"/>
      <c r="D356" s="296"/>
      <c r="E356" s="297"/>
      <c r="F356" s="952"/>
      <c r="G356" s="298"/>
      <c r="H356" s="298"/>
      <c r="I356" s="298"/>
      <c r="J356" s="299"/>
      <c r="K356" s="299"/>
      <c r="L356" s="300"/>
      <c r="M356" s="300"/>
      <c r="N356" s="301"/>
      <c r="P356" s="6"/>
      <c r="Q356" s="6"/>
      <c r="R356" s="6"/>
    </row>
    <row r="357" spans="1:18" s="4" customFormat="1" ht="25.5" thickBot="1" x14ac:dyDescent="0.3">
      <c r="B357" s="208"/>
      <c r="C357" s="209"/>
      <c r="D357" s="210" t="s">
        <v>0</v>
      </c>
      <c r="E357" s="990" t="s">
        <v>345</v>
      </c>
      <c r="F357" s="991" t="s">
        <v>346</v>
      </c>
      <c r="G357" s="212" t="s">
        <v>347</v>
      </c>
      <c r="H357" s="213" t="s">
        <v>348</v>
      </c>
      <c r="I357" s="213" t="s">
        <v>349</v>
      </c>
      <c r="J357" s="214" t="s">
        <v>350</v>
      </c>
      <c r="K357" s="215" t="s">
        <v>351</v>
      </c>
      <c r="L357" s="62" t="s">
        <v>7</v>
      </c>
      <c r="M357" s="216" t="s">
        <v>8</v>
      </c>
      <c r="N357" s="63" t="s">
        <v>352</v>
      </c>
    </row>
    <row r="358" spans="1:18" x14ac:dyDescent="0.2">
      <c r="A358" s="1">
        <v>107</v>
      </c>
      <c r="B358" s="586">
        <v>2212</v>
      </c>
      <c r="C358" s="78">
        <v>1014</v>
      </c>
      <c r="D358" s="188" t="s">
        <v>364</v>
      </c>
      <c r="E358" s="744">
        <v>2</v>
      </c>
      <c r="F358" s="865">
        <v>0</v>
      </c>
      <c r="G358" s="34">
        <v>0</v>
      </c>
      <c r="H358" s="34">
        <v>0</v>
      </c>
      <c r="I358" s="248"/>
      <c r="J358" s="125">
        <v>0</v>
      </c>
      <c r="K358" s="195">
        <f t="shared" ref="K358:K367" si="103">J358-F358</f>
        <v>0</v>
      </c>
      <c r="L358" s="586">
        <v>0</v>
      </c>
      <c r="M358" s="21">
        <v>0</v>
      </c>
      <c r="N358" s="21">
        <v>0</v>
      </c>
      <c r="P358" s="6"/>
      <c r="Q358" s="6"/>
      <c r="R358" s="6"/>
    </row>
    <row r="359" spans="1:18" ht="13.5" thickBot="1" x14ac:dyDescent="0.25">
      <c r="A359" s="1">
        <v>108</v>
      </c>
      <c r="B359" s="258">
        <v>2324</v>
      </c>
      <c r="C359" s="85">
        <v>3722</v>
      </c>
      <c r="D359" s="434" t="s">
        <v>365</v>
      </c>
      <c r="E359" s="597">
        <v>1</v>
      </c>
      <c r="F359" s="895">
        <v>0</v>
      </c>
      <c r="G359" s="88">
        <v>0</v>
      </c>
      <c r="H359" s="88">
        <v>0</v>
      </c>
      <c r="I359" s="388"/>
      <c r="J359" s="91">
        <v>0</v>
      </c>
      <c r="K359" s="452">
        <f t="shared" si="103"/>
        <v>0</v>
      </c>
      <c r="L359" s="84">
        <v>0</v>
      </c>
      <c r="M359" s="92">
        <v>0</v>
      </c>
      <c r="N359" s="92">
        <v>0</v>
      </c>
      <c r="P359" s="6"/>
      <c r="Q359" s="6"/>
      <c r="R359" s="6"/>
    </row>
    <row r="360" spans="1:18" ht="13.5" thickBot="1" x14ac:dyDescent="0.25">
      <c r="B360" s="29"/>
      <c r="C360" s="466"/>
      <c r="D360" s="467" t="s">
        <v>114</v>
      </c>
      <c r="E360" s="987">
        <f t="shared" ref="E360:J360" si="104">SUM(E358:E359)</f>
        <v>3</v>
      </c>
      <c r="F360" s="920">
        <f t="shared" ref="F360" si="105">SUM(F358:F359)</f>
        <v>0</v>
      </c>
      <c r="G360" s="631">
        <f t="shared" si="104"/>
        <v>0</v>
      </c>
      <c r="H360" s="631">
        <f t="shared" si="104"/>
        <v>0</v>
      </c>
      <c r="I360" s="644">
        <f t="shared" si="104"/>
        <v>0</v>
      </c>
      <c r="J360" s="126">
        <f t="shared" si="104"/>
        <v>0</v>
      </c>
      <c r="K360" s="132">
        <f t="shared" si="103"/>
        <v>0</v>
      </c>
      <c r="L360" s="645">
        <v>0</v>
      </c>
      <c r="M360" s="646">
        <v>0</v>
      </c>
      <c r="N360" s="646">
        <f>SUM(N358:N359)</f>
        <v>0</v>
      </c>
      <c r="P360" s="6"/>
      <c r="Q360" s="6"/>
      <c r="R360" s="6"/>
    </row>
    <row r="361" spans="1:18" ht="13.5" thickBot="1" x14ac:dyDescent="0.25">
      <c r="A361" s="1">
        <v>109</v>
      </c>
      <c r="B361" s="444">
        <v>2324</v>
      </c>
      <c r="C361" s="445">
        <v>3725</v>
      </c>
      <c r="D361" s="198" t="s">
        <v>115</v>
      </c>
      <c r="E361" s="168">
        <v>4297</v>
      </c>
      <c r="F361" s="915">
        <v>4000</v>
      </c>
      <c r="G361" s="79">
        <v>4296</v>
      </c>
      <c r="H361" s="79">
        <v>4296</v>
      </c>
      <c r="I361" s="129"/>
      <c r="J361" s="35">
        <v>3500</v>
      </c>
      <c r="K361" s="635">
        <f t="shared" si="103"/>
        <v>-500</v>
      </c>
      <c r="L361" s="77">
        <v>3500</v>
      </c>
      <c r="M361" s="23">
        <v>3500</v>
      </c>
      <c r="N361" s="23">
        <v>3500</v>
      </c>
      <c r="P361" s="6"/>
      <c r="Q361" s="6"/>
      <c r="R361" s="6"/>
    </row>
    <row r="362" spans="1:18" ht="13.5" thickBot="1" x14ac:dyDescent="0.25">
      <c r="B362" s="29"/>
      <c r="C362" s="369"/>
      <c r="D362" s="112" t="s">
        <v>116</v>
      </c>
      <c r="E362" s="556">
        <f t="shared" ref="E362:J362" si="106">SUM(E361)</f>
        <v>4297</v>
      </c>
      <c r="F362" s="860">
        <f t="shared" ref="F362" si="107">SUM(F361)</f>
        <v>4000</v>
      </c>
      <c r="G362" s="122">
        <f t="shared" si="106"/>
        <v>4296</v>
      </c>
      <c r="H362" s="122">
        <f t="shared" si="106"/>
        <v>4296</v>
      </c>
      <c r="I362" s="316">
        <f t="shared" si="106"/>
        <v>0</v>
      </c>
      <c r="J362" s="127">
        <f t="shared" si="106"/>
        <v>3500</v>
      </c>
      <c r="K362" s="132">
        <f t="shared" si="103"/>
        <v>-500</v>
      </c>
      <c r="L362" s="647">
        <f>SUM(L361)</f>
        <v>3500</v>
      </c>
      <c r="M362" s="122">
        <f>SUM(M361)</f>
        <v>3500</v>
      </c>
      <c r="N362" s="122">
        <f>SUM(N361)</f>
        <v>3500</v>
      </c>
      <c r="P362" s="6"/>
      <c r="Q362" s="6"/>
      <c r="R362" s="6"/>
    </row>
    <row r="363" spans="1:18" x14ac:dyDescent="0.2">
      <c r="A363" s="1">
        <v>110</v>
      </c>
      <c r="B363" s="471">
        <v>2211</v>
      </c>
      <c r="C363" s="472">
        <v>3745</v>
      </c>
      <c r="D363" s="83" t="s">
        <v>117</v>
      </c>
      <c r="E363" s="168">
        <v>0</v>
      </c>
      <c r="F363" s="915">
        <v>0</v>
      </c>
      <c r="G363" s="79">
        <v>0</v>
      </c>
      <c r="H363" s="79">
        <v>0</v>
      </c>
      <c r="I363" s="129"/>
      <c r="J363" s="35">
        <v>0</v>
      </c>
      <c r="K363" s="362">
        <f t="shared" si="103"/>
        <v>0</v>
      </c>
      <c r="L363" s="33">
        <v>0</v>
      </c>
      <c r="M363" s="79"/>
      <c r="N363" s="79"/>
      <c r="P363" s="6"/>
      <c r="Q363" s="6"/>
      <c r="R363" s="6"/>
    </row>
    <row r="364" spans="1:18" x14ac:dyDescent="0.2">
      <c r="A364" s="1">
        <v>111</v>
      </c>
      <c r="B364" s="103">
        <v>2212</v>
      </c>
      <c r="C364" s="104">
        <v>3745</v>
      </c>
      <c r="D364" s="624" t="s">
        <v>91</v>
      </c>
      <c r="E364" s="666">
        <v>7</v>
      </c>
      <c r="F364" s="862">
        <v>15</v>
      </c>
      <c r="G364" s="107">
        <v>35</v>
      </c>
      <c r="H364" s="107">
        <v>7</v>
      </c>
      <c r="I364" s="107"/>
      <c r="J364" s="130">
        <v>0</v>
      </c>
      <c r="K364" s="82">
        <f t="shared" si="103"/>
        <v>-15</v>
      </c>
      <c r="L364" s="257">
        <v>0</v>
      </c>
      <c r="M364" s="259"/>
      <c r="N364" s="259"/>
      <c r="P364" s="6"/>
      <c r="Q364" s="6"/>
      <c r="R364" s="6"/>
    </row>
    <row r="365" spans="1:18" ht="13.5" thickBot="1" x14ac:dyDescent="0.25">
      <c r="A365" s="1">
        <v>112</v>
      </c>
      <c r="B365" s="103">
        <v>2324</v>
      </c>
      <c r="C365" s="104">
        <v>3745</v>
      </c>
      <c r="D365" s="628" t="s">
        <v>115</v>
      </c>
      <c r="E365" s="164">
        <v>2</v>
      </c>
      <c r="F365" s="895">
        <v>0</v>
      </c>
      <c r="G365" s="88">
        <v>0</v>
      </c>
      <c r="H365" s="88">
        <v>2</v>
      </c>
      <c r="I365" s="88"/>
      <c r="J365" s="131">
        <v>0</v>
      </c>
      <c r="K365" s="88">
        <f t="shared" si="103"/>
        <v>0</v>
      </c>
      <c r="L365" s="86">
        <v>0</v>
      </c>
      <c r="M365" s="92"/>
      <c r="N365" s="92"/>
      <c r="P365" s="6"/>
      <c r="Q365" s="6"/>
      <c r="R365" s="6"/>
    </row>
    <row r="366" spans="1:18" ht="13.5" thickBot="1" x14ac:dyDescent="0.25">
      <c r="B366" s="586"/>
      <c r="C366" s="188"/>
      <c r="D366" s="112" t="s">
        <v>118</v>
      </c>
      <c r="E366" s="556">
        <f t="shared" ref="E366:J366" si="108">SUM(E363:E365)</f>
        <v>9</v>
      </c>
      <c r="F366" s="860">
        <f t="shared" ref="F366" si="109">SUM(F363:F365)</f>
        <v>15</v>
      </c>
      <c r="G366" s="122">
        <f t="shared" si="108"/>
        <v>35</v>
      </c>
      <c r="H366" s="121">
        <f t="shared" si="108"/>
        <v>9</v>
      </c>
      <c r="I366" s="132">
        <f t="shared" si="108"/>
        <v>0</v>
      </c>
      <c r="J366" s="127">
        <f t="shared" si="108"/>
        <v>0</v>
      </c>
      <c r="K366" s="124">
        <f t="shared" si="103"/>
        <v>-15</v>
      </c>
      <c r="L366" s="121">
        <f>SUM(L363:L365)</f>
        <v>0</v>
      </c>
      <c r="M366" s="63">
        <f>SUM(M364:M365)</f>
        <v>0</v>
      </c>
      <c r="N366" s="63">
        <f>SUM(N364:N365)</f>
        <v>0</v>
      </c>
      <c r="P366" s="6"/>
      <c r="Q366" s="6"/>
      <c r="R366" s="6"/>
    </row>
    <row r="367" spans="1:18" ht="13.5" thickBot="1" x14ac:dyDescent="0.25">
      <c r="B367" s="453"/>
      <c r="C367" s="454"/>
      <c r="D367" s="390" t="s">
        <v>47</v>
      </c>
      <c r="E367" s="223">
        <f t="shared" ref="E367:J367" si="110">SUM(E360+E362+E366)</f>
        <v>4309</v>
      </c>
      <c r="F367" s="860">
        <f t="shared" ref="F367" si="111">SUM(F360+F362+F366)</f>
        <v>4015</v>
      </c>
      <c r="G367" s="132">
        <f t="shared" si="110"/>
        <v>4331</v>
      </c>
      <c r="H367" s="132">
        <f t="shared" si="110"/>
        <v>4305</v>
      </c>
      <c r="I367" s="132">
        <f t="shared" si="110"/>
        <v>0</v>
      </c>
      <c r="J367" s="435">
        <f t="shared" si="110"/>
        <v>3500</v>
      </c>
      <c r="K367" s="124">
        <f t="shared" si="103"/>
        <v>-515</v>
      </c>
      <c r="L367" s="132">
        <f>SUM(L360+L362+L366)</f>
        <v>3500</v>
      </c>
      <c r="M367" s="132">
        <f>SUM(M360+M362+M366)</f>
        <v>3500</v>
      </c>
      <c r="N367" s="132">
        <f>SUM(N360+N362+N366)</f>
        <v>3500</v>
      </c>
      <c r="P367" s="6"/>
      <c r="Q367" s="6"/>
      <c r="R367" s="6"/>
    </row>
    <row r="368" spans="1:18" ht="13.5" thickBot="1" x14ac:dyDescent="0.25">
      <c r="B368" s="287"/>
      <c r="C368" s="398" t="s">
        <v>69</v>
      </c>
      <c r="D368" s="399"/>
      <c r="E368" s="400"/>
      <c r="F368" s="958"/>
      <c r="G368" s="293"/>
      <c r="H368" s="648"/>
      <c r="I368" s="648"/>
      <c r="J368" s="288"/>
      <c r="K368" s="649"/>
      <c r="L368" s="650"/>
      <c r="M368" s="650"/>
      <c r="N368" s="651"/>
      <c r="P368" s="6"/>
      <c r="Q368" s="6"/>
      <c r="R368" s="6"/>
    </row>
    <row r="369" spans="1:18" ht="11.25" customHeight="1" thickBot="1" x14ac:dyDescent="0.25">
      <c r="B369" s="287"/>
      <c r="C369" s="293" t="s">
        <v>119</v>
      </c>
      <c r="D369" s="293"/>
      <c r="E369" s="294"/>
      <c r="F369" s="958"/>
      <c r="G369" s="293"/>
      <c r="H369" s="648"/>
      <c r="I369" s="648"/>
      <c r="J369" s="288"/>
      <c r="K369" s="649"/>
      <c r="L369" s="650"/>
      <c r="M369" s="650"/>
      <c r="N369" s="651"/>
      <c r="P369" s="6"/>
      <c r="Q369" s="6"/>
      <c r="R369" s="6"/>
    </row>
    <row r="370" spans="1:18" ht="1.5" hidden="1" customHeight="1" x14ac:dyDescent="0.2">
      <c r="B370" s="295"/>
      <c r="C370" s="296"/>
      <c r="D370" s="296"/>
      <c r="E370" s="297"/>
      <c r="F370" s="924"/>
      <c r="G370" s="296"/>
      <c r="H370" s="652"/>
      <c r="I370" s="652"/>
      <c r="J370" s="300"/>
      <c r="K370" s="653"/>
      <c r="L370" s="654"/>
      <c r="M370" s="654"/>
      <c r="N370" s="655"/>
      <c r="P370" s="6"/>
      <c r="Q370" s="6"/>
      <c r="R370" s="6"/>
    </row>
    <row r="371" spans="1:18" s="4" customFormat="1" ht="25.5" thickBot="1" x14ac:dyDescent="0.3">
      <c r="B371" s="208"/>
      <c r="C371" s="209"/>
      <c r="D371" s="210" t="s">
        <v>0</v>
      </c>
      <c r="E371" s="211" t="s">
        <v>345</v>
      </c>
      <c r="F371" s="949" t="s">
        <v>346</v>
      </c>
      <c r="G371" s="212" t="s">
        <v>347</v>
      </c>
      <c r="H371" s="213" t="s">
        <v>348</v>
      </c>
      <c r="I371" s="213" t="s">
        <v>349</v>
      </c>
      <c r="J371" s="214" t="s">
        <v>350</v>
      </c>
      <c r="K371" s="215" t="s">
        <v>351</v>
      </c>
      <c r="L371" s="62" t="s">
        <v>7</v>
      </c>
      <c r="M371" s="216" t="s">
        <v>8</v>
      </c>
      <c r="N371" s="63" t="s">
        <v>352</v>
      </c>
    </row>
    <row r="372" spans="1:18" ht="13.5" thickBot="1" x14ac:dyDescent="0.25">
      <c r="A372" s="1">
        <v>113</v>
      </c>
      <c r="B372" s="380">
        <v>5169</v>
      </c>
      <c r="C372" s="381">
        <v>1014</v>
      </c>
      <c r="D372" s="31" t="s">
        <v>120</v>
      </c>
      <c r="E372" s="32">
        <v>213</v>
      </c>
      <c r="F372" s="925">
        <v>250</v>
      </c>
      <c r="G372" s="466">
        <v>250</v>
      </c>
      <c r="H372" s="465">
        <v>179</v>
      </c>
      <c r="I372" s="466">
        <v>250</v>
      </c>
      <c r="J372" s="656">
        <v>250</v>
      </c>
      <c r="K372" s="635">
        <f>J372-F372</f>
        <v>0</v>
      </c>
      <c r="L372" s="30">
        <v>250</v>
      </c>
      <c r="M372" s="465">
        <v>250</v>
      </c>
      <c r="N372" s="369">
        <v>250</v>
      </c>
      <c r="P372" s="6"/>
      <c r="Q372" s="6"/>
      <c r="R372" s="6"/>
    </row>
    <row r="373" spans="1:18" ht="13.5" thickBot="1" x14ac:dyDescent="0.25">
      <c r="B373" s="29"/>
      <c r="C373" s="466"/>
      <c r="D373" s="63" t="s">
        <v>47</v>
      </c>
      <c r="E373" s="137">
        <f t="shared" ref="E373:J373" si="112">SUM(E372)</f>
        <v>213</v>
      </c>
      <c r="F373" s="860">
        <f t="shared" ref="F373" si="113">SUM(F372)</f>
        <v>250</v>
      </c>
      <c r="G373" s="304">
        <f t="shared" si="112"/>
        <v>250</v>
      </c>
      <c r="H373" s="63">
        <f t="shared" si="112"/>
        <v>179</v>
      </c>
      <c r="I373" s="304">
        <f t="shared" si="112"/>
        <v>250</v>
      </c>
      <c r="J373" s="222">
        <f t="shared" si="112"/>
        <v>250</v>
      </c>
      <c r="K373" s="132">
        <f>J373-F373</f>
        <v>0</v>
      </c>
      <c r="L373" s="382">
        <f>SUM(L372)</f>
        <v>250</v>
      </c>
      <c r="M373" s="63">
        <f>SUM(M372)</f>
        <v>250</v>
      </c>
      <c r="N373" s="390">
        <f>SUM(N372)</f>
        <v>250</v>
      </c>
      <c r="P373" s="6"/>
      <c r="Q373" s="6"/>
      <c r="R373" s="6"/>
    </row>
    <row r="374" spans="1:18" x14ac:dyDescent="0.2">
      <c r="B374" s="22"/>
      <c r="C374" s="22"/>
      <c r="D374" s="200"/>
      <c r="E374" s="396"/>
      <c r="F374" s="884"/>
      <c r="G374" s="200"/>
      <c r="H374" s="200"/>
      <c r="I374" s="200"/>
      <c r="J374" s="394"/>
      <c r="K374" s="393"/>
      <c r="L374" s="200"/>
      <c r="M374" s="200"/>
      <c r="N374" s="200"/>
      <c r="P374" s="6"/>
      <c r="Q374" s="6"/>
      <c r="R374" s="6"/>
    </row>
    <row r="375" spans="1:18" ht="13.5" thickBot="1" x14ac:dyDescent="0.25">
      <c r="A375" s="7"/>
      <c r="B375" s="22"/>
      <c r="C375" s="22"/>
      <c r="D375" s="200"/>
      <c r="E375" s="396"/>
      <c r="F375" s="884"/>
      <c r="G375" s="200"/>
      <c r="H375" s="200"/>
      <c r="I375" s="200"/>
      <c r="J375" s="394"/>
      <c r="K375" s="393"/>
      <c r="L375" s="200"/>
      <c r="M375" s="200"/>
      <c r="N375" s="200"/>
      <c r="O375" s="7"/>
      <c r="P375" s="6"/>
      <c r="Q375" s="6"/>
      <c r="R375" s="6"/>
    </row>
    <row r="376" spans="1:18" ht="4.5" customHeight="1" x14ac:dyDescent="0.2">
      <c r="B376" s="280"/>
      <c r="C376" s="281"/>
      <c r="D376" s="281"/>
      <c r="E376" s="282"/>
      <c r="F376" s="950"/>
      <c r="G376" s="283"/>
      <c r="H376" s="283"/>
      <c r="I376" s="283"/>
      <c r="J376" s="284"/>
      <c r="K376" s="284"/>
      <c r="L376" s="285"/>
      <c r="M376" s="285"/>
      <c r="N376" s="286"/>
      <c r="P376" s="6"/>
      <c r="Q376" s="6"/>
      <c r="R376" s="6"/>
    </row>
    <row r="377" spans="1:18" x14ac:dyDescent="0.2">
      <c r="B377" s="287"/>
      <c r="C377" s="293" t="s">
        <v>99</v>
      </c>
      <c r="D377" s="293"/>
      <c r="E377" s="294"/>
      <c r="F377" s="951"/>
      <c r="G377" s="290"/>
      <c r="H377" s="290"/>
      <c r="I377" s="290"/>
      <c r="J377" s="291"/>
      <c r="K377" s="291"/>
      <c r="L377" s="288"/>
      <c r="M377" s="288"/>
      <c r="N377" s="292"/>
      <c r="P377" s="6"/>
      <c r="Q377" s="6"/>
      <c r="R377" s="6"/>
    </row>
    <row r="378" spans="1:18" ht="6.75" customHeight="1" thickBot="1" x14ac:dyDescent="0.25">
      <c r="B378" s="295"/>
      <c r="C378" s="300"/>
      <c r="D378" s="300"/>
      <c r="E378" s="422"/>
      <c r="F378" s="952"/>
      <c r="G378" s="299"/>
      <c r="H378" s="298"/>
      <c r="I378" s="298"/>
      <c r="J378" s="299"/>
      <c r="K378" s="299"/>
      <c r="L378" s="300"/>
      <c r="M378" s="300"/>
      <c r="N378" s="301"/>
      <c r="P378" s="6"/>
      <c r="Q378" s="6"/>
      <c r="R378" s="6"/>
    </row>
    <row r="379" spans="1:18" s="4" customFormat="1" ht="25.5" thickBot="1" x14ac:dyDescent="0.3">
      <c r="B379" s="208"/>
      <c r="C379" s="209"/>
      <c r="D379" s="210" t="s">
        <v>0</v>
      </c>
      <c r="E379" s="211" t="s">
        <v>345</v>
      </c>
      <c r="F379" s="949" t="s">
        <v>346</v>
      </c>
      <c r="G379" s="212" t="s">
        <v>347</v>
      </c>
      <c r="H379" s="213" t="s">
        <v>348</v>
      </c>
      <c r="I379" s="213" t="s">
        <v>349</v>
      </c>
      <c r="J379" s="214" t="s">
        <v>350</v>
      </c>
      <c r="K379" s="215" t="s">
        <v>351</v>
      </c>
      <c r="L379" s="62" t="s">
        <v>7</v>
      </c>
      <c r="M379" s="216" t="s">
        <v>8</v>
      </c>
      <c r="N379" s="63" t="s">
        <v>352</v>
      </c>
    </row>
    <row r="380" spans="1:18" x14ac:dyDescent="0.2">
      <c r="B380" s="76">
        <v>5137</v>
      </c>
      <c r="C380" s="74">
        <v>2212</v>
      </c>
      <c r="D380" s="574" t="s">
        <v>198</v>
      </c>
      <c r="E380" s="853">
        <v>45</v>
      </c>
      <c r="F380" s="910"/>
      <c r="G380" s="12"/>
      <c r="H380" s="13"/>
      <c r="I380" s="423"/>
      <c r="J380" s="852">
        <v>0</v>
      </c>
      <c r="K380" s="543"/>
      <c r="L380" s="15"/>
      <c r="M380" s="587"/>
      <c r="N380" s="15"/>
      <c r="P380" s="6"/>
      <c r="Q380" s="6"/>
      <c r="R380" s="6"/>
    </row>
    <row r="381" spans="1:18" ht="13.5" thickBot="1" x14ac:dyDescent="0.25">
      <c r="A381" s="1">
        <v>114</v>
      </c>
      <c r="B381" s="540">
        <v>5139</v>
      </c>
      <c r="C381" s="65">
        <v>2212</v>
      </c>
      <c r="D381" s="177" t="s">
        <v>238</v>
      </c>
      <c r="E381" s="541">
        <v>106</v>
      </c>
      <c r="F381" s="926">
        <v>100</v>
      </c>
      <c r="G381" s="42">
        <v>0</v>
      </c>
      <c r="H381" s="143">
        <v>0</v>
      </c>
      <c r="I381" s="142">
        <v>0</v>
      </c>
      <c r="J381" s="766">
        <v>0</v>
      </c>
      <c r="K381" s="855">
        <f>J381-F381</f>
        <v>-100</v>
      </c>
      <c r="L381" s="657">
        <v>0</v>
      </c>
      <c r="M381" s="98">
        <v>0</v>
      </c>
      <c r="N381" s="128">
        <v>0</v>
      </c>
      <c r="P381" s="6"/>
      <c r="Q381" s="6"/>
      <c r="R381" s="6"/>
    </row>
    <row r="382" spans="1:18" ht="13.5" thickBot="1" x14ac:dyDescent="0.25">
      <c r="A382" s="1">
        <v>115</v>
      </c>
      <c r="B382" s="449">
        <v>5169</v>
      </c>
      <c r="C382" s="85">
        <v>2212</v>
      </c>
      <c r="D382" s="628" t="s">
        <v>239</v>
      </c>
      <c r="E382" s="626">
        <v>9290</v>
      </c>
      <c r="F382" s="895">
        <v>10500</v>
      </c>
      <c r="G382" s="89">
        <v>10854</v>
      </c>
      <c r="H382" s="88">
        <v>7356</v>
      </c>
      <c r="I382" s="89">
        <v>10854</v>
      </c>
      <c r="J382" s="91">
        <v>16000</v>
      </c>
      <c r="K382" s="658">
        <f>J382-F382</f>
        <v>5500</v>
      </c>
      <c r="L382" s="84">
        <v>16000</v>
      </c>
      <c r="M382" s="92">
        <v>16000</v>
      </c>
      <c r="N382" s="93">
        <v>16000</v>
      </c>
      <c r="P382" s="6"/>
      <c r="Q382" s="6"/>
      <c r="R382" s="6"/>
    </row>
    <row r="383" spans="1:18" ht="14.25" customHeight="1" thickBot="1" x14ac:dyDescent="0.25">
      <c r="B383" s="29"/>
      <c r="C383" s="369"/>
      <c r="D383" s="63" t="s">
        <v>47</v>
      </c>
      <c r="E383" s="137">
        <f t="shared" ref="E383:N383" si="114">SUM(E380:E382)</f>
        <v>9441</v>
      </c>
      <c r="F383" s="927">
        <f t="shared" si="114"/>
        <v>10600</v>
      </c>
      <c r="G383" s="137">
        <f t="shared" si="114"/>
        <v>10854</v>
      </c>
      <c r="H383" s="137">
        <f t="shared" si="114"/>
        <v>7356</v>
      </c>
      <c r="I383" s="137">
        <f t="shared" si="114"/>
        <v>10854</v>
      </c>
      <c r="J383" s="994">
        <f t="shared" si="114"/>
        <v>16000</v>
      </c>
      <c r="K383" s="137">
        <f t="shared" si="114"/>
        <v>5400</v>
      </c>
      <c r="L383" s="137">
        <f t="shared" si="114"/>
        <v>16000</v>
      </c>
      <c r="M383" s="137">
        <f t="shared" si="114"/>
        <v>16000</v>
      </c>
      <c r="N383" s="137">
        <f t="shared" si="114"/>
        <v>16000</v>
      </c>
      <c r="P383" s="6"/>
      <c r="Q383" s="6"/>
      <c r="R383" s="6"/>
    </row>
    <row r="384" spans="1:18" ht="3" customHeight="1" x14ac:dyDescent="0.2">
      <c r="B384" s="280"/>
      <c r="C384" s="281"/>
      <c r="D384" s="281"/>
      <c r="E384" s="282"/>
      <c r="F384" s="950"/>
      <c r="G384" s="283"/>
      <c r="H384" s="283"/>
      <c r="I384" s="283"/>
      <c r="J384" s="284"/>
      <c r="K384" s="284"/>
      <c r="L384" s="285"/>
      <c r="M384" s="285"/>
      <c r="N384" s="286"/>
      <c r="P384" s="6"/>
      <c r="Q384" s="6"/>
      <c r="R384" s="6"/>
    </row>
    <row r="385" spans="1:18" x14ac:dyDescent="0.2">
      <c r="B385" s="287"/>
      <c r="C385" s="293" t="s">
        <v>101</v>
      </c>
      <c r="D385" s="293"/>
      <c r="E385" s="294"/>
      <c r="F385" s="951"/>
      <c r="G385" s="290"/>
      <c r="H385" s="290"/>
      <c r="I385" s="290"/>
      <c r="J385" s="291"/>
      <c r="K385" s="291"/>
      <c r="L385" s="288"/>
      <c r="M385" s="288"/>
      <c r="N385" s="292"/>
      <c r="P385" s="6"/>
      <c r="Q385" s="6"/>
      <c r="R385" s="6"/>
    </row>
    <row r="386" spans="1:18" ht="3" customHeight="1" thickBot="1" x14ac:dyDescent="0.25">
      <c r="B386" s="295"/>
      <c r="C386" s="300"/>
      <c r="D386" s="300"/>
      <c r="E386" s="422"/>
      <c r="F386" s="952"/>
      <c r="G386" s="298"/>
      <c r="H386" s="298"/>
      <c r="I386" s="298"/>
      <c r="J386" s="299"/>
      <c r="K386" s="299"/>
      <c r="L386" s="300"/>
      <c r="M386" s="300"/>
      <c r="N386" s="301"/>
      <c r="P386" s="6"/>
      <c r="Q386" s="6"/>
      <c r="R386" s="6"/>
    </row>
    <row r="387" spans="1:18" s="4" customFormat="1" ht="25.5" thickBot="1" x14ac:dyDescent="0.3">
      <c r="B387" s="208"/>
      <c r="C387" s="209"/>
      <c r="D387" s="210" t="s">
        <v>0</v>
      </c>
      <c r="E387" s="211" t="s">
        <v>345</v>
      </c>
      <c r="F387" s="949" t="s">
        <v>346</v>
      </c>
      <c r="G387" s="212" t="s">
        <v>347</v>
      </c>
      <c r="H387" s="213" t="s">
        <v>348</v>
      </c>
      <c r="I387" s="213" t="s">
        <v>349</v>
      </c>
      <c r="J387" s="214" t="s">
        <v>350</v>
      </c>
      <c r="K387" s="215" t="s">
        <v>351</v>
      </c>
      <c r="L387" s="62" t="s">
        <v>7</v>
      </c>
      <c r="M387" s="216" t="s">
        <v>8</v>
      </c>
      <c r="N387" s="63" t="s">
        <v>352</v>
      </c>
    </row>
    <row r="388" spans="1:18" x14ac:dyDescent="0.2">
      <c r="A388" s="1">
        <v>116</v>
      </c>
      <c r="B388" s="133">
        <v>5137</v>
      </c>
      <c r="C388" s="134">
        <v>3111</v>
      </c>
      <c r="D388" s="135" t="s">
        <v>198</v>
      </c>
      <c r="E388" s="136">
        <v>0</v>
      </c>
      <c r="F388" s="928">
        <v>0</v>
      </c>
      <c r="G388" s="43">
        <v>0</v>
      </c>
      <c r="H388" s="18">
        <v>0</v>
      </c>
      <c r="I388" s="44">
        <v>0</v>
      </c>
      <c r="J388" s="20">
        <v>0</v>
      </c>
      <c r="K388" s="659">
        <f>J388-F388</f>
        <v>0</v>
      </c>
      <c r="L388" s="45">
        <v>0</v>
      </c>
      <c r="M388" s="46">
        <v>0</v>
      </c>
      <c r="N388" s="45">
        <v>0</v>
      </c>
      <c r="P388" s="6"/>
      <c r="Q388" s="6"/>
      <c r="R388" s="6"/>
    </row>
    <row r="389" spans="1:18" x14ac:dyDescent="0.2">
      <c r="A389" s="1">
        <v>117</v>
      </c>
      <c r="B389" s="660">
        <v>5169</v>
      </c>
      <c r="C389" s="334">
        <v>3111</v>
      </c>
      <c r="D389" s="311" t="s">
        <v>240</v>
      </c>
      <c r="E389" s="312">
        <v>528</v>
      </c>
      <c r="F389" s="929">
        <v>600</v>
      </c>
      <c r="G389" s="662">
        <v>600</v>
      </c>
      <c r="H389" s="663">
        <v>430</v>
      </c>
      <c r="I389" s="664">
        <v>600</v>
      </c>
      <c r="J389" s="665">
        <v>800</v>
      </c>
      <c r="K389" s="659">
        <f>J389-F389</f>
        <v>200</v>
      </c>
      <c r="L389" s="106">
        <v>800</v>
      </c>
      <c r="M389" s="666">
        <v>800</v>
      </c>
      <c r="N389" s="106">
        <v>800</v>
      </c>
      <c r="P389" s="6"/>
      <c r="Q389" s="6"/>
      <c r="R389" s="6"/>
    </row>
    <row r="390" spans="1:18" ht="13.5" thickBot="1" x14ac:dyDescent="0.25">
      <c r="A390" s="1">
        <v>118</v>
      </c>
      <c r="B390" s="667">
        <v>5171</v>
      </c>
      <c r="C390" s="334">
        <v>3111</v>
      </c>
      <c r="D390" s="311" t="s">
        <v>241</v>
      </c>
      <c r="E390" s="312">
        <v>4</v>
      </c>
      <c r="F390" s="929">
        <v>0</v>
      </c>
      <c r="G390" s="662">
        <v>0</v>
      </c>
      <c r="H390" s="663">
        <v>0</v>
      </c>
      <c r="I390" s="664">
        <v>0</v>
      </c>
      <c r="J390" s="665">
        <v>0</v>
      </c>
      <c r="K390" s="659">
        <f>J390-F390</f>
        <v>0</v>
      </c>
      <c r="L390" s="106">
        <v>0</v>
      </c>
      <c r="M390" s="666">
        <v>0</v>
      </c>
      <c r="N390" s="87">
        <v>0</v>
      </c>
      <c r="P390" s="6"/>
      <c r="Q390" s="6"/>
      <c r="R390" s="6"/>
    </row>
    <row r="391" spans="1:18" ht="13.5" thickBot="1" x14ac:dyDescent="0.25">
      <c r="B391" s="208"/>
      <c r="C391" s="596"/>
      <c r="D391" s="113" t="s">
        <v>242</v>
      </c>
      <c r="E391" s="137">
        <f t="shared" ref="E391:J391" si="115">SUM(E388:E390)</f>
        <v>532</v>
      </c>
      <c r="F391" s="930">
        <f t="shared" si="115"/>
        <v>600</v>
      </c>
      <c r="G391" s="345">
        <f t="shared" si="115"/>
        <v>600</v>
      </c>
      <c r="H391" s="605">
        <f t="shared" si="115"/>
        <v>430</v>
      </c>
      <c r="I391" s="604">
        <f t="shared" si="115"/>
        <v>600</v>
      </c>
      <c r="J391" s="668">
        <f t="shared" si="115"/>
        <v>800</v>
      </c>
      <c r="K391" s="221">
        <f t="shared" ref="K391:K406" si="116">J391-F391</f>
        <v>200</v>
      </c>
      <c r="L391" s="604">
        <f>SUM(L388:L390)</f>
        <v>800</v>
      </c>
      <c r="M391" s="605">
        <f>SUM(M388:M390)</f>
        <v>800</v>
      </c>
      <c r="N391" s="604">
        <f>SUM(N388:N390)</f>
        <v>800</v>
      </c>
      <c r="P391" s="6"/>
      <c r="Q391" s="6"/>
      <c r="R391" s="6"/>
    </row>
    <row r="392" spans="1:18" x14ac:dyDescent="0.2">
      <c r="A392" s="1">
        <v>119</v>
      </c>
      <c r="B392" s="138">
        <v>5137</v>
      </c>
      <c r="C392" s="139">
        <v>3421</v>
      </c>
      <c r="D392" s="97" t="s">
        <v>243</v>
      </c>
      <c r="E392" s="98">
        <v>93</v>
      </c>
      <c r="F392" s="885">
        <v>0</v>
      </c>
      <c r="G392" s="141">
        <v>100</v>
      </c>
      <c r="H392" s="142">
        <v>77</v>
      </c>
      <c r="I392" s="143">
        <v>100</v>
      </c>
      <c r="J392" s="144">
        <v>0</v>
      </c>
      <c r="K392" s="100">
        <f t="shared" si="116"/>
        <v>0</v>
      </c>
      <c r="L392" s="98">
        <v>0</v>
      </c>
      <c r="M392" s="145">
        <v>0</v>
      </c>
      <c r="N392" s="98">
        <v>0</v>
      </c>
      <c r="P392" s="6"/>
      <c r="Q392" s="6"/>
      <c r="R392" s="6"/>
    </row>
    <row r="393" spans="1:18" x14ac:dyDescent="0.2">
      <c r="A393" s="1">
        <v>120</v>
      </c>
      <c r="B393" s="146">
        <v>5169</v>
      </c>
      <c r="C393" s="147">
        <v>3421</v>
      </c>
      <c r="D393" s="148" t="s">
        <v>395</v>
      </c>
      <c r="E393" s="149">
        <v>362</v>
      </c>
      <c r="F393" s="914">
        <v>400</v>
      </c>
      <c r="G393" s="151">
        <v>349</v>
      </c>
      <c r="H393" s="152">
        <v>330</v>
      </c>
      <c r="I393" s="153">
        <v>349</v>
      </c>
      <c r="J393" s="154">
        <v>400</v>
      </c>
      <c r="K393" s="325">
        <f t="shared" si="116"/>
        <v>0</v>
      </c>
      <c r="L393" s="149">
        <v>400</v>
      </c>
      <c r="M393" s="155">
        <v>400</v>
      </c>
      <c r="N393" s="149">
        <v>400</v>
      </c>
      <c r="P393" s="6"/>
      <c r="Q393" s="6"/>
      <c r="R393" s="6"/>
    </row>
    <row r="394" spans="1:18" ht="13.5" thickBot="1" x14ac:dyDescent="0.25">
      <c r="A394" s="1">
        <v>121</v>
      </c>
      <c r="B394" s="156">
        <v>5171</v>
      </c>
      <c r="C394" s="157">
        <v>3421</v>
      </c>
      <c r="D394" s="158" t="s">
        <v>396</v>
      </c>
      <c r="E394" s="87">
        <v>546</v>
      </c>
      <c r="F394" s="931">
        <v>200</v>
      </c>
      <c r="G394" s="160">
        <v>651</v>
      </c>
      <c r="H394" s="161">
        <v>496</v>
      </c>
      <c r="I394" s="162">
        <v>651</v>
      </c>
      <c r="J394" s="163">
        <v>0</v>
      </c>
      <c r="K394" s="669">
        <f t="shared" si="116"/>
        <v>-200</v>
      </c>
      <c r="L394" s="87">
        <v>0</v>
      </c>
      <c r="M394" s="164">
        <v>0</v>
      </c>
      <c r="N394" s="87">
        <v>0</v>
      </c>
      <c r="P394" s="6"/>
      <c r="Q394" s="6"/>
      <c r="R394" s="6"/>
    </row>
    <row r="395" spans="1:18" ht="13.5" thickBot="1" x14ac:dyDescent="0.25">
      <c r="B395" s="670"/>
      <c r="C395" s="671"/>
      <c r="D395" s="645" t="s">
        <v>245</v>
      </c>
      <c r="E395" s="672">
        <f t="shared" ref="E395:J395" si="117">SUM(E392:E394)</f>
        <v>1001</v>
      </c>
      <c r="F395" s="932">
        <f t="shared" ref="F395" si="118">SUM(F392:F394)</f>
        <v>600</v>
      </c>
      <c r="G395" s="673">
        <f t="shared" si="117"/>
        <v>1100</v>
      </c>
      <c r="H395" s="674">
        <f t="shared" si="117"/>
        <v>903</v>
      </c>
      <c r="I395" s="675">
        <f t="shared" si="117"/>
        <v>1100</v>
      </c>
      <c r="J395" s="676">
        <f t="shared" si="117"/>
        <v>400</v>
      </c>
      <c r="K395" s="677">
        <f t="shared" si="116"/>
        <v>-200</v>
      </c>
      <c r="L395" s="672">
        <f>SUM(L392:L394)</f>
        <v>400</v>
      </c>
      <c r="M395" s="598">
        <f>SUM(M392:M394)</f>
        <v>400</v>
      </c>
      <c r="N395" s="137">
        <f>SUM(N392:N394)</f>
        <v>400</v>
      </c>
      <c r="P395" s="6"/>
      <c r="Q395" s="6"/>
      <c r="R395" s="6"/>
    </row>
    <row r="396" spans="1:18" x14ac:dyDescent="0.2">
      <c r="A396" s="1">
        <v>122</v>
      </c>
      <c r="B396" s="133">
        <v>5137</v>
      </c>
      <c r="C396" s="165">
        <v>3429</v>
      </c>
      <c r="D396" s="22" t="s">
        <v>198</v>
      </c>
      <c r="E396" s="166">
        <v>0</v>
      </c>
      <c r="F396" s="907">
        <v>0</v>
      </c>
      <c r="G396" s="17">
        <v>0</v>
      </c>
      <c r="H396" s="18">
        <v>0</v>
      </c>
      <c r="I396" s="19">
        <v>0</v>
      </c>
      <c r="J396" s="167">
        <v>0</v>
      </c>
      <c r="K396" s="659">
        <f t="shared" si="116"/>
        <v>0</v>
      </c>
      <c r="L396" s="166">
        <v>0</v>
      </c>
      <c r="M396" s="168">
        <v>0</v>
      </c>
      <c r="N396" s="166">
        <v>0</v>
      </c>
      <c r="P396" s="6"/>
      <c r="Q396" s="6"/>
      <c r="R396" s="6"/>
    </row>
    <row r="397" spans="1:18" x14ac:dyDescent="0.2">
      <c r="A397" s="1">
        <v>123</v>
      </c>
      <c r="B397" s="169">
        <v>5169</v>
      </c>
      <c r="C397" s="147">
        <v>3429</v>
      </c>
      <c r="D397" s="170" t="s">
        <v>246</v>
      </c>
      <c r="E397" s="149">
        <v>0</v>
      </c>
      <c r="F397" s="914">
        <v>0</v>
      </c>
      <c r="G397" s="151">
        <v>0</v>
      </c>
      <c r="H397" s="152">
        <v>0</v>
      </c>
      <c r="I397" s="153">
        <v>0</v>
      </c>
      <c r="J397" s="154">
        <v>0</v>
      </c>
      <c r="K397" s="659">
        <f t="shared" si="116"/>
        <v>0</v>
      </c>
      <c r="L397" s="149">
        <v>0</v>
      </c>
      <c r="M397" s="155">
        <v>0</v>
      </c>
      <c r="N397" s="149">
        <v>0</v>
      </c>
      <c r="P397" s="6"/>
      <c r="Q397" s="6"/>
      <c r="R397" s="6"/>
    </row>
    <row r="398" spans="1:18" ht="13.5" thickBot="1" x14ac:dyDescent="0.25">
      <c r="A398" s="1">
        <v>124</v>
      </c>
      <c r="B398" s="171">
        <v>5171</v>
      </c>
      <c r="C398" s="157">
        <v>3429</v>
      </c>
      <c r="D398" s="172" t="s">
        <v>244</v>
      </c>
      <c r="E398" s="27">
        <v>22</v>
      </c>
      <c r="F398" s="933">
        <v>0</v>
      </c>
      <c r="G398" s="24">
        <v>200</v>
      </c>
      <c r="H398" s="26">
        <v>18</v>
      </c>
      <c r="I398" s="173">
        <v>200</v>
      </c>
      <c r="J398" s="174">
        <v>0</v>
      </c>
      <c r="K398" s="659">
        <f t="shared" si="116"/>
        <v>0</v>
      </c>
      <c r="L398" s="27">
        <v>0</v>
      </c>
      <c r="M398" s="28">
        <v>0</v>
      </c>
      <c r="N398" s="27">
        <v>0</v>
      </c>
      <c r="P398" s="6"/>
      <c r="Q398" s="6"/>
      <c r="R398" s="6"/>
    </row>
    <row r="399" spans="1:18" ht="13.5" thickBot="1" x14ac:dyDescent="0.25">
      <c r="B399" s="208"/>
      <c r="C399" s="671"/>
      <c r="D399" s="111" t="s">
        <v>247</v>
      </c>
      <c r="E399" s="114">
        <f t="shared" ref="E399:J399" si="119">SUM(E396:E398)</f>
        <v>22</v>
      </c>
      <c r="F399" s="934">
        <f t="shared" ref="F399" si="120">SUM(F396:F398)</f>
        <v>0</v>
      </c>
      <c r="G399" s="345">
        <f t="shared" si="119"/>
        <v>200</v>
      </c>
      <c r="H399" s="605">
        <f t="shared" si="119"/>
        <v>18</v>
      </c>
      <c r="I399" s="604">
        <f t="shared" si="119"/>
        <v>200</v>
      </c>
      <c r="J399" s="678">
        <f t="shared" si="119"/>
        <v>0</v>
      </c>
      <c r="K399" s="223">
        <f>SUM(K396:K397)</f>
        <v>0</v>
      </c>
      <c r="L399" s="137">
        <f>SUM(L396:L398)</f>
        <v>0</v>
      </c>
      <c r="M399" s="598">
        <f>SUM(M396:M398)</f>
        <v>0</v>
      </c>
      <c r="N399" s="137">
        <f>SUM(N396:N398)</f>
        <v>0</v>
      </c>
      <c r="P399" s="6"/>
      <c r="Q399" s="6"/>
      <c r="R399" s="6"/>
    </row>
    <row r="400" spans="1:18" x14ac:dyDescent="0.2">
      <c r="A400" s="1">
        <v>125</v>
      </c>
      <c r="B400" s="95">
        <v>5164</v>
      </c>
      <c r="C400" s="96">
        <v>3639</v>
      </c>
      <c r="D400" s="97" t="s">
        <v>248</v>
      </c>
      <c r="E400" s="98">
        <v>108</v>
      </c>
      <c r="F400" s="891">
        <v>120</v>
      </c>
      <c r="G400" s="99">
        <v>160</v>
      </c>
      <c r="H400" s="100">
        <v>67</v>
      </c>
      <c r="I400" s="99">
        <v>160</v>
      </c>
      <c r="J400" s="431">
        <v>120</v>
      </c>
      <c r="K400" s="679">
        <f t="shared" si="116"/>
        <v>0</v>
      </c>
      <c r="L400" s="66">
        <v>120</v>
      </c>
      <c r="M400" s="70">
        <v>120</v>
      </c>
      <c r="N400" s="66">
        <v>120</v>
      </c>
      <c r="P400" s="6"/>
      <c r="Q400" s="6"/>
      <c r="R400" s="6"/>
    </row>
    <row r="401" spans="1:18" ht="13.5" thickBot="1" x14ac:dyDescent="0.25">
      <c r="A401" s="1">
        <v>126</v>
      </c>
      <c r="B401" s="103">
        <v>5169</v>
      </c>
      <c r="C401" s="104">
        <v>3639</v>
      </c>
      <c r="D401" s="148" t="s">
        <v>211</v>
      </c>
      <c r="E401" s="149">
        <v>23</v>
      </c>
      <c r="F401" s="888">
        <v>30</v>
      </c>
      <c r="G401" s="183">
        <v>50</v>
      </c>
      <c r="H401" s="89">
        <v>16</v>
      </c>
      <c r="I401" s="183">
        <v>50</v>
      </c>
      <c r="J401" s="428">
        <v>30</v>
      </c>
      <c r="K401" s="680">
        <f t="shared" si="116"/>
        <v>0</v>
      </c>
      <c r="L401" s="51">
        <v>30</v>
      </c>
      <c r="M401" s="170">
        <v>30</v>
      </c>
      <c r="N401" s="51">
        <v>30</v>
      </c>
      <c r="P401" s="6"/>
      <c r="Q401" s="6"/>
      <c r="R401" s="6"/>
    </row>
    <row r="402" spans="1:18" ht="13.5" thickBot="1" x14ac:dyDescent="0.25">
      <c r="B402" s="216"/>
      <c r="C402" s="390"/>
      <c r="D402" s="113" t="s">
        <v>249</v>
      </c>
      <c r="E402" s="114">
        <f t="shared" ref="E402:J402" si="121">SUM(E400:E401)</f>
        <v>131</v>
      </c>
      <c r="F402" s="935">
        <f t="shared" ref="F402" si="122">SUM(F400:F401)</f>
        <v>150</v>
      </c>
      <c r="G402" s="122">
        <f t="shared" si="121"/>
        <v>210</v>
      </c>
      <c r="H402" s="121">
        <f t="shared" si="121"/>
        <v>83</v>
      </c>
      <c r="I402" s="122">
        <f t="shared" si="121"/>
        <v>210</v>
      </c>
      <c r="J402" s="681">
        <f t="shared" si="121"/>
        <v>150</v>
      </c>
      <c r="K402" s="682">
        <f t="shared" si="116"/>
        <v>0</v>
      </c>
      <c r="L402" s="120">
        <f>SUM(L400:L401)</f>
        <v>150</v>
      </c>
      <c r="M402" s="113">
        <f>SUM(M400:M401)</f>
        <v>150</v>
      </c>
      <c r="N402" s="120">
        <f>SUM(N400:N401)</f>
        <v>150</v>
      </c>
      <c r="P402" s="6"/>
      <c r="Q402" s="6"/>
      <c r="R402" s="6"/>
    </row>
    <row r="403" spans="1:18" x14ac:dyDescent="0.2">
      <c r="A403" s="1">
        <v>127</v>
      </c>
      <c r="B403" s="77">
        <v>5139</v>
      </c>
      <c r="C403" s="175">
        <v>3721</v>
      </c>
      <c r="D403" s="22" t="s">
        <v>191</v>
      </c>
      <c r="E403" s="166">
        <v>0</v>
      </c>
      <c r="F403" s="871">
        <v>0</v>
      </c>
      <c r="G403" s="79">
        <v>0</v>
      </c>
      <c r="H403" s="33">
        <v>0</v>
      </c>
      <c r="I403" s="79">
        <v>0</v>
      </c>
      <c r="J403" s="35">
        <v>0</v>
      </c>
      <c r="K403" s="606">
        <f t="shared" si="116"/>
        <v>0</v>
      </c>
      <c r="L403" s="23">
        <v>0</v>
      </c>
      <c r="M403" s="22">
        <v>0</v>
      </c>
      <c r="N403" s="23">
        <v>0</v>
      </c>
      <c r="P403" s="6"/>
      <c r="Q403" s="6"/>
      <c r="R403" s="6"/>
    </row>
    <row r="404" spans="1:18" x14ac:dyDescent="0.2">
      <c r="A404" s="1">
        <v>128</v>
      </c>
      <c r="B404" s="329">
        <v>5164</v>
      </c>
      <c r="C404" s="330">
        <v>3721</v>
      </c>
      <c r="D404" s="148" t="s">
        <v>250</v>
      </c>
      <c r="E404" s="149">
        <v>0</v>
      </c>
      <c r="F404" s="888">
        <v>0</v>
      </c>
      <c r="G404" s="183">
        <v>0</v>
      </c>
      <c r="H404" s="327">
        <v>0</v>
      </c>
      <c r="I404" s="183">
        <v>0</v>
      </c>
      <c r="J404" s="428">
        <v>0</v>
      </c>
      <c r="K404" s="683">
        <f t="shared" si="116"/>
        <v>0</v>
      </c>
      <c r="L404" s="51">
        <v>0</v>
      </c>
      <c r="M404" s="170">
        <v>0</v>
      </c>
      <c r="N404" s="51">
        <v>0</v>
      </c>
      <c r="P404" s="6"/>
      <c r="Q404" s="6"/>
      <c r="R404" s="6"/>
    </row>
    <row r="405" spans="1:18" ht="13.5" thickBot="1" x14ac:dyDescent="0.25">
      <c r="A405" s="1">
        <v>129</v>
      </c>
      <c r="B405" s="103">
        <v>5169</v>
      </c>
      <c r="C405" s="104">
        <v>3721</v>
      </c>
      <c r="D405" s="105" t="s">
        <v>211</v>
      </c>
      <c r="E405" s="106">
        <v>151</v>
      </c>
      <c r="F405" s="889">
        <v>210</v>
      </c>
      <c r="G405" s="107">
        <v>210</v>
      </c>
      <c r="H405" s="108">
        <v>123</v>
      </c>
      <c r="I405" s="107">
        <v>210</v>
      </c>
      <c r="J405" s="130">
        <v>210</v>
      </c>
      <c r="K405" s="606">
        <f t="shared" si="116"/>
        <v>0</v>
      </c>
      <c r="L405" s="259">
        <v>210</v>
      </c>
      <c r="M405" s="86">
        <v>210</v>
      </c>
      <c r="N405" s="92">
        <v>210</v>
      </c>
      <c r="P405" s="6"/>
      <c r="Q405" s="6"/>
      <c r="R405" s="6"/>
    </row>
    <row r="406" spans="1:18" ht="13.5" thickBot="1" x14ac:dyDescent="0.25">
      <c r="B406" s="216"/>
      <c r="C406" s="390"/>
      <c r="D406" s="113" t="s">
        <v>251</v>
      </c>
      <c r="E406" s="114">
        <f t="shared" ref="E406:J406" si="123">SUM(E403:E405)</f>
        <v>151</v>
      </c>
      <c r="F406" s="935">
        <f t="shared" ref="F406" si="124">SUM(F403:F405)</f>
        <v>210</v>
      </c>
      <c r="G406" s="316">
        <f t="shared" si="123"/>
        <v>210</v>
      </c>
      <c r="H406" s="317">
        <f t="shared" si="123"/>
        <v>123</v>
      </c>
      <c r="I406" s="316">
        <f t="shared" si="123"/>
        <v>210</v>
      </c>
      <c r="J406" s="681">
        <f t="shared" si="123"/>
        <v>210</v>
      </c>
      <c r="K406" s="223">
        <f t="shared" si="116"/>
        <v>0</v>
      </c>
      <c r="L406" s="120">
        <f>SUM(L404:L405)</f>
        <v>210</v>
      </c>
      <c r="M406" s="113">
        <f>SUM(M404:M405)</f>
        <v>210</v>
      </c>
      <c r="N406" s="120">
        <f>SUM(N404:N405)</f>
        <v>210</v>
      </c>
      <c r="P406" s="6"/>
      <c r="Q406" s="6"/>
      <c r="R406" s="6"/>
    </row>
    <row r="407" spans="1:18" x14ac:dyDescent="0.2">
      <c r="A407" s="1">
        <v>130</v>
      </c>
      <c r="B407" s="684">
        <v>5137</v>
      </c>
      <c r="C407" s="78">
        <v>3722</v>
      </c>
      <c r="D407" s="685" t="s">
        <v>252</v>
      </c>
      <c r="E407" s="45">
        <v>43</v>
      </c>
      <c r="F407" s="870">
        <v>100</v>
      </c>
      <c r="G407" s="34">
        <v>100</v>
      </c>
      <c r="H407" s="197">
        <v>34</v>
      </c>
      <c r="I407" s="34">
        <v>100</v>
      </c>
      <c r="J407" s="686">
        <v>50</v>
      </c>
      <c r="K407" s="590">
        <f>J407-F407</f>
        <v>-50</v>
      </c>
      <c r="L407" s="21">
        <v>50</v>
      </c>
      <c r="M407" s="685">
        <v>50</v>
      </c>
      <c r="N407" s="21">
        <v>50</v>
      </c>
      <c r="P407" s="6"/>
      <c r="Q407" s="6"/>
      <c r="R407" s="6"/>
    </row>
    <row r="408" spans="1:18" x14ac:dyDescent="0.2">
      <c r="A408" s="1">
        <v>131</v>
      </c>
      <c r="B408" s="329">
        <v>5169</v>
      </c>
      <c r="C408" s="330">
        <v>3722</v>
      </c>
      <c r="D408" s="170" t="s">
        <v>253</v>
      </c>
      <c r="E408" s="149">
        <v>4383</v>
      </c>
      <c r="F408" s="888">
        <v>5200</v>
      </c>
      <c r="G408" s="183">
        <v>5200</v>
      </c>
      <c r="H408" s="327">
        <v>3232</v>
      </c>
      <c r="I408" s="183">
        <v>5200</v>
      </c>
      <c r="J408" s="428">
        <v>6730</v>
      </c>
      <c r="K408" s="687">
        <f>J408-F408</f>
        <v>1530</v>
      </c>
      <c r="L408" s="51">
        <v>6730</v>
      </c>
      <c r="M408" s="170">
        <v>6730</v>
      </c>
      <c r="N408" s="51">
        <v>6730</v>
      </c>
      <c r="P408" s="6"/>
      <c r="Q408" s="6"/>
      <c r="R408" s="6"/>
    </row>
    <row r="409" spans="1:18" ht="13.5" thickBot="1" x14ac:dyDescent="0.25">
      <c r="A409" s="1">
        <v>131</v>
      </c>
      <c r="B409" s="444">
        <v>5171</v>
      </c>
      <c r="C409" s="445">
        <v>3722</v>
      </c>
      <c r="D409" s="454" t="s">
        <v>254</v>
      </c>
      <c r="E409" s="614">
        <v>0</v>
      </c>
      <c r="F409" s="872">
        <v>100</v>
      </c>
      <c r="G409" s="368">
        <v>0</v>
      </c>
      <c r="H409" s="367">
        <v>0</v>
      </c>
      <c r="I409" s="368">
        <v>0</v>
      </c>
      <c r="J409" s="688">
        <v>20</v>
      </c>
      <c r="K409" s="687">
        <f>J409-F409</f>
        <v>-80</v>
      </c>
      <c r="L409" s="453">
        <v>20</v>
      </c>
      <c r="M409" s="453">
        <v>20</v>
      </c>
      <c r="N409" s="483">
        <v>20</v>
      </c>
      <c r="P409" s="6"/>
      <c r="Q409" s="6"/>
      <c r="R409" s="6"/>
    </row>
    <row r="410" spans="1:18" ht="13.5" thickBot="1" x14ac:dyDescent="0.25">
      <c r="B410" s="216"/>
      <c r="C410" s="390"/>
      <c r="D410" s="112" t="s">
        <v>255</v>
      </c>
      <c r="E410" s="603">
        <f t="shared" ref="E410:N410" si="125">SUM(E407:E409)</f>
        <v>4426</v>
      </c>
      <c r="F410" s="935">
        <f t="shared" ref="F410" si="126">SUM(F407:F409)</f>
        <v>5400</v>
      </c>
      <c r="G410" s="122">
        <f t="shared" si="125"/>
        <v>5300</v>
      </c>
      <c r="H410" s="121">
        <f t="shared" si="125"/>
        <v>3266</v>
      </c>
      <c r="I410" s="122">
        <f t="shared" si="125"/>
        <v>5300</v>
      </c>
      <c r="J410" s="681">
        <f t="shared" si="125"/>
        <v>6800</v>
      </c>
      <c r="K410" s="124">
        <f t="shared" si="125"/>
        <v>1400</v>
      </c>
      <c r="L410" s="120">
        <f t="shared" si="125"/>
        <v>6800</v>
      </c>
      <c r="M410" s="120">
        <f t="shared" si="125"/>
        <v>6800</v>
      </c>
      <c r="N410" s="120">
        <f t="shared" si="125"/>
        <v>6800</v>
      </c>
      <c r="P410" s="6"/>
      <c r="Q410" s="6"/>
      <c r="R410" s="6"/>
    </row>
    <row r="411" spans="1:18" x14ac:dyDescent="0.2">
      <c r="A411" s="6"/>
      <c r="B411" s="546"/>
      <c r="C411" s="546"/>
      <c r="D411" s="566"/>
      <c r="E411" s="118"/>
      <c r="F411" s="912"/>
      <c r="G411" s="583"/>
      <c r="H411" s="583"/>
      <c r="I411" s="583"/>
      <c r="J411" s="583"/>
      <c r="K411" s="565"/>
      <c r="L411" s="566"/>
      <c r="M411" s="566"/>
      <c r="N411" s="566"/>
      <c r="O411" s="10"/>
      <c r="P411" s="6"/>
      <c r="Q411" s="6"/>
      <c r="R411" s="6"/>
    </row>
    <row r="412" spans="1:18" ht="13.5" thickBot="1" x14ac:dyDescent="0.25">
      <c r="A412" s="6"/>
      <c r="B412" s="546"/>
      <c r="C412" s="546"/>
      <c r="D412" s="566"/>
      <c r="E412" s="118"/>
      <c r="F412" s="912"/>
      <c r="G412" s="583"/>
      <c r="H412" s="583"/>
      <c r="I412" s="583"/>
      <c r="J412" s="583"/>
      <c r="K412" s="565"/>
      <c r="L412" s="566"/>
      <c r="M412" s="566"/>
      <c r="N412" s="566"/>
      <c r="O412" s="10"/>
      <c r="P412" s="6"/>
      <c r="Q412" s="6"/>
      <c r="R412" s="6"/>
    </row>
    <row r="413" spans="1:18" x14ac:dyDescent="0.2">
      <c r="A413" s="6"/>
      <c r="B413" s="1275" t="s">
        <v>256</v>
      </c>
      <c r="C413" s="1276"/>
      <c r="D413" s="1276"/>
      <c r="E413" s="1276"/>
      <c r="F413" s="1276"/>
      <c r="G413" s="1276"/>
      <c r="H413" s="1276"/>
      <c r="I413" s="1276"/>
      <c r="J413" s="1276"/>
      <c r="K413" s="1276"/>
      <c r="L413" s="1276"/>
      <c r="M413" s="1276"/>
      <c r="N413" s="1277"/>
      <c r="O413" s="10"/>
      <c r="P413" s="6"/>
      <c r="Q413" s="6"/>
      <c r="R413" s="6"/>
    </row>
    <row r="414" spans="1:18" ht="13.5" thickBot="1" x14ac:dyDescent="0.25">
      <c r="A414" s="6"/>
      <c r="B414" s="1278"/>
      <c r="C414" s="1279"/>
      <c r="D414" s="1279"/>
      <c r="E414" s="1279"/>
      <c r="F414" s="1279"/>
      <c r="G414" s="1279"/>
      <c r="H414" s="1279"/>
      <c r="I414" s="1279"/>
      <c r="J414" s="1279"/>
      <c r="K414" s="1279"/>
      <c r="L414" s="1279"/>
      <c r="M414" s="1279"/>
      <c r="N414" s="1280"/>
      <c r="O414" s="10"/>
      <c r="P414" s="6"/>
      <c r="Q414" s="6"/>
      <c r="R414" s="6"/>
    </row>
    <row r="415" spans="1:18" s="4" customFormat="1" ht="25.5" thickBot="1" x14ac:dyDescent="0.3">
      <c r="B415" s="208"/>
      <c r="C415" s="209"/>
      <c r="D415" s="210" t="s">
        <v>0</v>
      </c>
      <c r="E415" s="211" t="s">
        <v>345</v>
      </c>
      <c r="F415" s="949" t="s">
        <v>346</v>
      </c>
      <c r="G415" s="212" t="s">
        <v>347</v>
      </c>
      <c r="H415" s="213" t="s">
        <v>348</v>
      </c>
      <c r="I415" s="213" t="s">
        <v>349</v>
      </c>
      <c r="J415" s="214" t="s">
        <v>350</v>
      </c>
      <c r="K415" s="215" t="s">
        <v>351</v>
      </c>
      <c r="L415" s="62" t="s">
        <v>7</v>
      </c>
      <c r="M415" s="216" t="s">
        <v>8</v>
      </c>
      <c r="N415" s="63" t="s">
        <v>352</v>
      </c>
    </row>
    <row r="416" spans="1:18" ht="13.5" thickBot="1" x14ac:dyDescent="0.25">
      <c r="A416" s="1">
        <v>132</v>
      </c>
      <c r="B416" s="380">
        <v>5169</v>
      </c>
      <c r="C416" s="689">
        <v>3723</v>
      </c>
      <c r="D416" s="31" t="s">
        <v>211</v>
      </c>
      <c r="E416" s="32">
        <v>165</v>
      </c>
      <c r="F416" s="936">
        <v>180</v>
      </c>
      <c r="G416" s="635">
        <v>165</v>
      </c>
      <c r="H416" s="690">
        <v>120</v>
      </c>
      <c r="I416" s="635">
        <v>165</v>
      </c>
      <c r="J416" s="691">
        <v>180</v>
      </c>
      <c r="K416" s="94">
        <f t="shared" ref="K416:K431" si="127">J416-F416</f>
        <v>0</v>
      </c>
      <c r="L416" s="465">
        <v>180</v>
      </c>
      <c r="M416" s="466">
        <v>180</v>
      </c>
      <c r="N416" s="465">
        <v>180</v>
      </c>
      <c r="P416" s="6"/>
      <c r="Q416" s="6"/>
      <c r="R416" s="6"/>
    </row>
    <row r="417" spans="1:18" ht="13.5" thickBot="1" x14ac:dyDescent="0.25">
      <c r="B417" s="111"/>
      <c r="C417" s="112"/>
      <c r="D417" s="412" t="s">
        <v>257</v>
      </c>
      <c r="E417" s="692">
        <f t="shared" ref="E417:J417" si="128">SUM(E416)</f>
        <v>165</v>
      </c>
      <c r="F417" s="917">
        <f t="shared" ref="F417" si="129">SUM(F416)</f>
        <v>180</v>
      </c>
      <c r="G417" s="693">
        <f t="shared" si="128"/>
        <v>165</v>
      </c>
      <c r="H417" s="611">
        <f t="shared" si="128"/>
        <v>120</v>
      </c>
      <c r="I417" s="693">
        <f t="shared" si="128"/>
        <v>165</v>
      </c>
      <c r="J417" s="694">
        <f t="shared" si="128"/>
        <v>180</v>
      </c>
      <c r="K417" s="124">
        <f t="shared" si="127"/>
        <v>0</v>
      </c>
      <c r="L417" s="695">
        <f>SUM(L416)</f>
        <v>180</v>
      </c>
      <c r="M417" s="608">
        <f>SUM(M416)</f>
        <v>180</v>
      </c>
      <c r="N417" s="695">
        <f>SUM(N416)</f>
        <v>180</v>
      </c>
      <c r="P417" s="6"/>
      <c r="Q417" s="6"/>
      <c r="R417" s="6"/>
    </row>
    <row r="418" spans="1:18" ht="13.5" thickBot="1" x14ac:dyDescent="0.25">
      <c r="A418" s="1">
        <v>133</v>
      </c>
      <c r="B418" s="444">
        <v>5169</v>
      </c>
      <c r="C418" s="696">
        <v>3725</v>
      </c>
      <c r="D418" s="697" t="s">
        <v>211</v>
      </c>
      <c r="E418" s="189">
        <v>7503</v>
      </c>
      <c r="F418" s="870">
        <v>7500</v>
      </c>
      <c r="G418" s="34">
        <v>7796</v>
      </c>
      <c r="H418" s="197">
        <v>5626</v>
      </c>
      <c r="I418" s="34">
        <v>7796</v>
      </c>
      <c r="J418" s="686">
        <v>8000</v>
      </c>
      <c r="K418" s="635">
        <f t="shared" si="127"/>
        <v>500</v>
      </c>
      <c r="L418" s="21">
        <v>8000</v>
      </c>
      <c r="M418" s="685">
        <v>8000</v>
      </c>
      <c r="N418" s="21">
        <v>8000</v>
      </c>
      <c r="P418" s="6"/>
      <c r="Q418" s="6"/>
      <c r="R418" s="6"/>
    </row>
    <row r="419" spans="1:18" ht="13.5" thickBot="1" x14ac:dyDescent="0.25">
      <c r="B419" s="111"/>
      <c r="C419" s="112"/>
      <c r="D419" s="112" t="s">
        <v>258</v>
      </c>
      <c r="E419" s="603">
        <f t="shared" ref="E419:J419" si="130">SUM(E418)</f>
        <v>7503</v>
      </c>
      <c r="F419" s="935">
        <f t="shared" ref="F419" si="131">SUM(F418)</f>
        <v>7500</v>
      </c>
      <c r="G419" s="122">
        <f t="shared" si="130"/>
        <v>7796</v>
      </c>
      <c r="H419" s="121">
        <f t="shared" si="130"/>
        <v>5626</v>
      </c>
      <c r="I419" s="122">
        <f t="shared" si="130"/>
        <v>7796</v>
      </c>
      <c r="J419" s="681">
        <f t="shared" si="130"/>
        <v>8000</v>
      </c>
      <c r="K419" s="132">
        <f t="shared" si="127"/>
        <v>500</v>
      </c>
      <c r="L419" s="120">
        <f>SUM(L418)</f>
        <v>8000</v>
      </c>
      <c r="M419" s="113">
        <f>SUM(M418)</f>
        <v>8000</v>
      </c>
      <c r="N419" s="120">
        <f>SUM(N418)</f>
        <v>8000</v>
      </c>
      <c r="P419" s="6"/>
      <c r="Q419" s="6"/>
      <c r="R419" s="6"/>
    </row>
    <row r="420" spans="1:18" x14ac:dyDescent="0.2">
      <c r="A420" s="1">
        <v>134</v>
      </c>
      <c r="B420" s="684">
        <v>5137</v>
      </c>
      <c r="C420" s="698">
        <v>3745</v>
      </c>
      <c r="D420" s="697" t="s">
        <v>259</v>
      </c>
      <c r="E420" s="189">
        <v>35</v>
      </c>
      <c r="F420" s="865">
        <v>150</v>
      </c>
      <c r="G420" s="197">
        <v>100</v>
      </c>
      <c r="H420" s="34">
        <v>0</v>
      </c>
      <c r="I420" s="197">
        <v>100</v>
      </c>
      <c r="J420" s="125">
        <v>150</v>
      </c>
      <c r="K420" s="230">
        <f t="shared" si="127"/>
        <v>0</v>
      </c>
      <c r="L420" s="248">
        <v>150</v>
      </c>
      <c r="M420" s="248">
        <v>150</v>
      </c>
      <c r="N420" s="248">
        <v>150</v>
      </c>
      <c r="P420" s="6"/>
      <c r="Q420" s="6"/>
      <c r="R420" s="6"/>
    </row>
    <row r="421" spans="1:18" x14ac:dyDescent="0.2">
      <c r="A421" s="1">
        <v>135</v>
      </c>
      <c r="B421" s="103">
        <v>5139</v>
      </c>
      <c r="C421" s="104">
        <v>3745</v>
      </c>
      <c r="D421" s="624" t="s">
        <v>191</v>
      </c>
      <c r="E421" s="625">
        <v>355</v>
      </c>
      <c r="F421" s="862">
        <v>230</v>
      </c>
      <c r="G421" s="108">
        <v>290</v>
      </c>
      <c r="H421" s="107">
        <v>261</v>
      </c>
      <c r="I421" s="108">
        <v>290</v>
      </c>
      <c r="J421" s="109">
        <v>500</v>
      </c>
      <c r="K421" s="518">
        <f t="shared" si="127"/>
        <v>270</v>
      </c>
      <c r="L421" s="232">
        <v>230</v>
      </c>
      <c r="M421" s="232">
        <v>230</v>
      </c>
      <c r="N421" s="232">
        <v>230</v>
      </c>
      <c r="P421" s="6"/>
      <c r="Q421" s="6"/>
      <c r="R421" s="6"/>
    </row>
    <row r="422" spans="1:18" x14ac:dyDescent="0.2">
      <c r="A422" s="1">
        <v>136</v>
      </c>
      <c r="B422" s="588">
        <v>5151</v>
      </c>
      <c r="C422" s="330">
        <v>3745</v>
      </c>
      <c r="D422" s="433" t="s">
        <v>260</v>
      </c>
      <c r="E422" s="464">
        <v>58</v>
      </c>
      <c r="F422" s="863">
        <v>50</v>
      </c>
      <c r="G422" s="327">
        <v>50</v>
      </c>
      <c r="H422" s="183">
        <v>46</v>
      </c>
      <c r="I422" s="327">
        <v>50</v>
      </c>
      <c r="J422" s="238">
        <v>50</v>
      </c>
      <c r="K422" s="518">
        <f t="shared" si="127"/>
        <v>0</v>
      </c>
      <c r="L422" s="237">
        <v>50</v>
      </c>
      <c r="M422" s="237">
        <v>50</v>
      </c>
      <c r="N422" s="237">
        <v>50</v>
      </c>
      <c r="P422" s="6"/>
      <c r="Q422" s="6"/>
      <c r="R422" s="6"/>
    </row>
    <row r="423" spans="1:18" x14ac:dyDescent="0.2">
      <c r="A423" s="1">
        <v>137</v>
      </c>
      <c r="B423" s="95">
        <v>5154</v>
      </c>
      <c r="C423" s="96">
        <v>3745</v>
      </c>
      <c r="D423" s="622" t="s">
        <v>194</v>
      </c>
      <c r="E423" s="623">
        <v>27</v>
      </c>
      <c r="F423" s="867">
        <v>30</v>
      </c>
      <c r="G423" s="100">
        <v>30</v>
      </c>
      <c r="H423" s="99">
        <v>21</v>
      </c>
      <c r="I423" s="100">
        <v>30</v>
      </c>
      <c r="J423" s="101">
        <v>30</v>
      </c>
      <c r="K423" s="79">
        <f t="shared" si="127"/>
        <v>0</v>
      </c>
      <c r="L423" s="265">
        <v>30</v>
      </c>
      <c r="M423" s="265">
        <v>30</v>
      </c>
      <c r="N423" s="265">
        <v>30</v>
      </c>
      <c r="P423" s="6"/>
      <c r="Q423" s="6"/>
      <c r="R423" s="6"/>
    </row>
    <row r="424" spans="1:18" x14ac:dyDescent="0.2">
      <c r="A424" s="1">
        <v>138</v>
      </c>
      <c r="B424" s="103">
        <v>5161</v>
      </c>
      <c r="C424" s="104">
        <v>3745</v>
      </c>
      <c r="D424" s="624" t="s">
        <v>261</v>
      </c>
      <c r="E424" s="625">
        <v>3</v>
      </c>
      <c r="F424" s="862">
        <v>5</v>
      </c>
      <c r="G424" s="108">
        <v>5</v>
      </c>
      <c r="H424" s="107">
        <v>3</v>
      </c>
      <c r="I424" s="108">
        <v>5</v>
      </c>
      <c r="J424" s="109">
        <v>5</v>
      </c>
      <c r="K424" s="107">
        <f t="shared" si="127"/>
        <v>0</v>
      </c>
      <c r="L424" s="232">
        <v>5</v>
      </c>
      <c r="M424" s="232">
        <v>5</v>
      </c>
      <c r="N424" s="232">
        <v>5</v>
      </c>
      <c r="P424" s="6"/>
      <c r="Q424" s="6"/>
      <c r="R424" s="6"/>
    </row>
    <row r="425" spans="1:18" x14ac:dyDescent="0.2">
      <c r="A425" s="1">
        <v>139</v>
      </c>
      <c r="B425" s="329">
        <v>5164</v>
      </c>
      <c r="C425" s="330">
        <v>3745</v>
      </c>
      <c r="D425" s="463" t="s">
        <v>205</v>
      </c>
      <c r="E425" s="464">
        <v>15</v>
      </c>
      <c r="F425" s="863">
        <v>15</v>
      </c>
      <c r="G425" s="327">
        <v>15</v>
      </c>
      <c r="H425" s="183">
        <v>15</v>
      </c>
      <c r="I425" s="327">
        <v>15</v>
      </c>
      <c r="J425" s="238">
        <v>15</v>
      </c>
      <c r="K425" s="518">
        <f>J425-F425</f>
        <v>0</v>
      </c>
      <c r="L425" s="237">
        <v>15</v>
      </c>
      <c r="M425" s="237">
        <v>15</v>
      </c>
      <c r="N425" s="237">
        <v>15</v>
      </c>
      <c r="P425" s="6"/>
      <c r="Q425" s="6"/>
      <c r="R425" s="6"/>
    </row>
    <row r="426" spans="1:18" x14ac:dyDescent="0.2">
      <c r="A426" s="1">
        <v>140</v>
      </c>
      <c r="B426" s="329">
        <v>5166</v>
      </c>
      <c r="C426" s="330">
        <v>3745</v>
      </c>
      <c r="D426" s="463" t="s">
        <v>262</v>
      </c>
      <c r="E426" s="464">
        <v>8</v>
      </c>
      <c r="F426" s="863">
        <v>30</v>
      </c>
      <c r="G426" s="327">
        <v>5</v>
      </c>
      <c r="H426" s="183">
        <v>0</v>
      </c>
      <c r="I426" s="327">
        <v>5</v>
      </c>
      <c r="J426" s="238">
        <v>30</v>
      </c>
      <c r="K426" s="239">
        <f t="shared" si="127"/>
        <v>0</v>
      </c>
      <c r="L426" s="237">
        <v>30</v>
      </c>
      <c r="M426" s="237">
        <v>30</v>
      </c>
      <c r="N426" s="237">
        <v>30</v>
      </c>
      <c r="P426" s="6"/>
      <c r="Q426" s="6"/>
      <c r="R426" s="6"/>
    </row>
    <row r="427" spans="1:18" x14ac:dyDescent="0.2">
      <c r="A427" s="1">
        <v>141</v>
      </c>
      <c r="B427" s="329">
        <v>5169</v>
      </c>
      <c r="C427" s="330">
        <v>3745</v>
      </c>
      <c r="D427" s="463" t="s">
        <v>211</v>
      </c>
      <c r="E427" s="464">
        <v>10270</v>
      </c>
      <c r="F427" s="863">
        <v>10210</v>
      </c>
      <c r="G427" s="327">
        <v>10939</v>
      </c>
      <c r="H427" s="183">
        <v>6540</v>
      </c>
      <c r="I427" s="327">
        <v>10939</v>
      </c>
      <c r="J427" s="238">
        <v>14300</v>
      </c>
      <c r="K427" s="239">
        <f t="shared" si="127"/>
        <v>4090</v>
      </c>
      <c r="L427" s="237">
        <v>14300</v>
      </c>
      <c r="M427" s="237">
        <v>14300</v>
      </c>
      <c r="N427" s="237">
        <v>14300</v>
      </c>
      <c r="P427" s="6"/>
      <c r="Q427" s="6"/>
      <c r="R427" s="6"/>
    </row>
    <row r="428" spans="1:18" x14ac:dyDescent="0.2">
      <c r="A428" s="1">
        <v>142</v>
      </c>
      <c r="B428" s="699">
        <v>5171</v>
      </c>
      <c r="C428" s="97">
        <v>3745</v>
      </c>
      <c r="D428" s="622" t="s">
        <v>196</v>
      </c>
      <c r="E428" s="623">
        <v>189</v>
      </c>
      <c r="F428" s="867">
        <v>200</v>
      </c>
      <c r="G428" s="100">
        <v>100</v>
      </c>
      <c r="H428" s="99">
        <v>87</v>
      </c>
      <c r="I428" s="100">
        <v>100</v>
      </c>
      <c r="J428" s="992">
        <v>400</v>
      </c>
      <c r="K428" s="700">
        <f t="shared" si="127"/>
        <v>200</v>
      </c>
      <c r="L428" s="265">
        <v>200</v>
      </c>
      <c r="M428" s="265">
        <v>200</v>
      </c>
      <c r="N428" s="265">
        <v>200</v>
      </c>
      <c r="P428" s="6"/>
      <c r="Q428" s="6"/>
      <c r="R428" s="6"/>
    </row>
    <row r="429" spans="1:18" ht="13.5" thickBot="1" x14ac:dyDescent="0.25">
      <c r="A429" s="1">
        <v>143</v>
      </c>
      <c r="B429" s="444">
        <v>5194</v>
      </c>
      <c r="C429" s="445">
        <v>3745</v>
      </c>
      <c r="D429" s="613" t="s">
        <v>263</v>
      </c>
      <c r="E429" s="614">
        <v>0</v>
      </c>
      <c r="F429" s="864">
        <v>0</v>
      </c>
      <c r="G429" s="367">
        <v>0</v>
      </c>
      <c r="H429" s="88">
        <v>0</v>
      </c>
      <c r="I429" s="367">
        <v>0</v>
      </c>
      <c r="J429" s="243">
        <v>0</v>
      </c>
      <c r="K429" s="368">
        <f t="shared" si="127"/>
        <v>0</v>
      </c>
      <c r="L429" s="242">
        <v>0</v>
      </c>
      <c r="M429" s="242">
        <v>0</v>
      </c>
      <c r="N429" s="242">
        <v>0</v>
      </c>
      <c r="P429" s="6"/>
      <c r="Q429" s="6"/>
      <c r="R429" s="6"/>
    </row>
    <row r="430" spans="1:18" ht="13.5" thickBot="1" x14ac:dyDescent="0.25">
      <c r="B430" s="701"/>
      <c r="C430" s="64"/>
      <c r="D430" s="629" t="s">
        <v>264</v>
      </c>
      <c r="E430" s="630">
        <f t="shared" ref="E430:J430" si="132">SUM(E420:E429)</f>
        <v>10960</v>
      </c>
      <c r="F430" s="937">
        <f t="shared" ref="F430" si="133">SUM(F420:F429)</f>
        <v>10920</v>
      </c>
      <c r="G430" s="631">
        <f t="shared" si="132"/>
        <v>11534</v>
      </c>
      <c r="H430" s="632">
        <f t="shared" si="132"/>
        <v>6973</v>
      </c>
      <c r="I430" s="631">
        <f t="shared" si="132"/>
        <v>11534</v>
      </c>
      <c r="J430" s="702">
        <f t="shared" si="132"/>
        <v>15480</v>
      </c>
      <c r="K430" s="430">
        <f t="shared" si="127"/>
        <v>4560</v>
      </c>
      <c r="L430" s="120">
        <f>SUM(L420:L429)</f>
        <v>15010</v>
      </c>
      <c r="M430" s="111">
        <f>SUM(M420:M429)</f>
        <v>15010</v>
      </c>
      <c r="N430" s="120">
        <f>SUM(N420:N429)</f>
        <v>15010</v>
      </c>
      <c r="P430" s="6"/>
      <c r="Q430" s="6"/>
      <c r="R430" s="6"/>
    </row>
    <row r="431" spans="1:18" ht="13.5" thickBot="1" x14ac:dyDescent="0.25">
      <c r="B431" s="453"/>
      <c r="C431" s="454"/>
      <c r="D431" s="63" t="s">
        <v>47</v>
      </c>
      <c r="E431" s="132">
        <f t="shared" ref="E431:J431" si="134">SUM(E391+ E395+ E399+E402+E406+E410+E417+E419+E430)</f>
        <v>24891</v>
      </c>
      <c r="F431" s="860">
        <f t="shared" ref="F431" si="135">SUM(F391+ F395+ F399+F402+F406+F410+F417+F419+F430)</f>
        <v>25560</v>
      </c>
      <c r="G431" s="132">
        <f t="shared" si="134"/>
        <v>27115</v>
      </c>
      <c r="H431" s="132">
        <f t="shared" si="134"/>
        <v>17542</v>
      </c>
      <c r="I431" s="132">
        <f t="shared" si="134"/>
        <v>27115</v>
      </c>
      <c r="J431" s="222">
        <f t="shared" si="134"/>
        <v>32020</v>
      </c>
      <c r="K431" s="599">
        <f t="shared" si="127"/>
        <v>6460</v>
      </c>
      <c r="L431" s="383">
        <f>SUM(L391+L395+L399+L402+L406+L410+L417+L419+L430)</f>
        <v>31550</v>
      </c>
      <c r="M431" s="246">
        <f>SUM(M391+M395+M399+M402+M406+M410+M417+M419+M430)</f>
        <v>31550</v>
      </c>
      <c r="N431" s="246">
        <f>SUM(N391+N395+N399+N402+N406+N410+N417+N419+N430)</f>
        <v>31550</v>
      </c>
      <c r="P431" s="6"/>
      <c r="Q431" s="6"/>
      <c r="R431" s="6"/>
    </row>
    <row r="432" spans="1:18" ht="6.75" customHeight="1" thickBot="1" x14ac:dyDescent="0.25">
      <c r="B432" s="280"/>
      <c r="C432" s="371"/>
      <c r="D432" s="281"/>
      <c r="E432" s="282"/>
      <c r="F432" s="950"/>
      <c r="G432" s="281"/>
      <c r="H432" s="703"/>
      <c r="I432" s="704"/>
      <c r="J432" s="284"/>
      <c r="K432" s="284"/>
      <c r="L432" s="285"/>
      <c r="M432" s="285"/>
      <c r="N432" s="286"/>
      <c r="P432" s="6"/>
      <c r="Q432" s="6"/>
      <c r="R432" s="6"/>
    </row>
    <row r="433" spans="1:18" ht="13.5" thickBot="1" x14ac:dyDescent="0.25">
      <c r="B433" s="287"/>
      <c r="C433" s="705" t="s">
        <v>110</v>
      </c>
      <c r="D433" s="706"/>
      <c r="E433" s="400"/>
      <c r="F433" s="951"/>
      <c r="G433" s="293"/>
      <c r="H433" s="648"/>
      <c r="I433" s="707"/>
      <c r="J433" s="291"/>
      <c r="K433" s="291"/>
      <c r="L433" s="288"/>
      <c r="M433" s="288"/>
      <c r="N433" s="292"/>
      <c r="P433" s="6"/>
      <c r="Q433" s="6"/>
      <c r="R433" s="6"/>
    </row>
    <row r="434" spans="1:18" ht="6.75" customHeight="1" thickBot="1" x14ac:dyDescent="0.25">
      <c r="B434" s="295"/>
      <c r="C434" s="621"/>
      <c r="D434" s="296"/>
      <c r="E434" s="297"/>
      <c r="F434" s="952"/>
      <c r="G434" s="296"/>
      <c r="H434" s="652"/>
      <c r="I434" s="708"/>
      <c r="J434" s="299"/>
      <c r="K434" s="299"/>
      <c r="L434" s="300"/>
      <c r="M434" s="300"/>
      <c r="N434" s="301"/>
      <c r="P434" s="6"/>
      <c r="Q434" s="6"/>
      <c r="R434" s="6"/>
    </row>
    <row r="435" spans="1:18" s="4" customFormat="1" ht="25.5" thickBot="1" x14ac:dyDescent="0.3">
      <c r="B435" s="208"/>
      <c r="C435" s="209"/>
      <c r="D435" s="210" t="s">
        <v>0</v>
      </c>
      <c r="E435" s="211" t="s">
        <v>345</v>
      </c>
      <c r="F435" s="949" t="s">
        <v>346</v>
      </c>
      <c r="G435" s="212" t="s">
        <v>347</v>
      </c>
      <c r="H435" s="213" t="s">
        <v>348</v>
      </c>
      <c r="I435" s="213" t="s">
        <v>349</v>
      </c>
      <c r="J435" s="214" t="s">
        <v>350</v>
      </c>
      <c r="K435" s="215" t="s">
        <v>351</v>
      </c>
      <c r="L435" s="63" t="s">
        <v>7</v>
      </c>
      <c r="M435" s="216" t="s">
        <v>8</v>
      </c>
      <c r="N435" s="63" t="s">
        <v>352</v>
      </c>
    </row>
    <row r="436" spans="1:18" ht="13.5" thickBot="1" x14ac:dyDescent="0.25">
      <c r="A436" s="1">
        <v>145</v>
      </c>
      <c r="B436" s="329">
        <v>6121</v>
      </c>
      <c r="C436" s="330">
        <v>3421</v>
      </c>
      <c r="D436" s="463" t="s">
        <v>265</v>
      </c>
      <c r="E436" s="155">
        <v>499</v>
      </c>
      <c r="F436" s="925">
        <v>0</v>
      </c>
      <c r="G436" s="51">
        <v>500</v>
      </c>
      <c r="H436" s="170">
        <v>0</v>
      </c>
      <c r="I436" s="237">
        <v>500</v>
      </c>
      <c r="J436" s="428">
        <v>0</v>
      </c>
      <c r="K436" s="183">
        <f>J436-F436</f>
        <v>0</v>
      </c>
      <c r="L436" s="66">
        <v>0</v>
      </c>
      <c r="M436" s="170">
        <v>0</v>
      </c>
      <c r="N436" s="51">
        <v>0</v>
      </c>
      <c r="P436" s="6"/>
      <c r="Q436" s="6"/>
      <c r="R436" s="6"/>
    </row>
    <row r="437" spans="1:18" ht="13.5" thickBot="1" x14ac:dyDescent="0.25">
      <c r="B437" s="111"/>
      <c r="C437" s="113"/>
      <c r="D437" s="63" t="s">
        <v>121</v>
      </c>
      <c r="E437" s="121">
        <f t="shared" ref="E437:J437" si="136">SUM(E436:E436)</f>
        <v>499</v>
      </c>
      <c r="F437" s="916">
        <f t="shared" si="136"/>
        <v>0</v>
      </c>
      <c r="G437" s="122">
        <f t="shared" si="136"/>
        <v>500</v>
      </c>
      <c r="H437" s="121">
        <f t="shared" si="136"/>
        <v>0</v>
      </c>
      <c r="I437" s="122">
        <f t="shared" si="136"/>
        <v>500</v>
      </c>
      <c r="J437" s="607">
        <f t="shared" si="136"/>
        <v>0</v>
      </c>
      <c r="K437" s="132">
        <f>J437-F437</f>
        <v>0</v>
      </c>
      <c r="L437" s="709">
        <f>SUM(L436:L436)</f>
        <v>0</v>
      </c>
      <c r="M437" s="709">
        <f>SUM(M436:M436)</f>
        <v>0</v>
      </c>
      <c r="N437" s="316">
        <f>SUM(N436:N436)</f>
        <v>0</v>
      </c>
      <c r="P437" s="6"/>
      <c r="Q437" s="6"/>
      <c r="R437" s="6"/>
    </row>
    <row r="438" spans="1:18" x14ac:dyDescent="0.2">
      <c r="B438" s="116"/>
      <c r="C438" s="116"/>
      <c r="D438" s="200"/>
      <c r="E438" s="396"/>
      <c r="F438" s="912"/>
      <c r="G438" s="584"/>
      <c r="H438" s="584"/>
      <c r="I438" s="584"/>
      <c r="J438" s="583"/>
      <c r="K438" s="393"/>
      <c r="L438" s="116"/>
      <c r="M438" s="116"/>
      <c r="N438" s="116"/>
      <c r="P438" s="6"/>
      <c r="Q438" s="6"/>
      <c r="R438" s="6"/>
    </row>
    <row r="439" spans="1:18" x14ac:dyDescent="0.2">
      <c r="B439" s="116"/>
      <c r="C439" s="116"/>
      <c r="D439" s="200"/>
      <c r="E439" s="396"/>
      <c r="F439" s="912"/>
      <c r="G439" s="584"/>
      <c r="H439" s="584"/>
      <c r="I439" s="584"/>
      <c r="J439" s="583"/>
      <c r="K439" s="393"/>
      <c r="L439" s="116"/>
      <c r="M439" s="116"/>
      <c r="N439" s="116"/>
      <c r="P439" s="6"/>
      <c r="Q439" s="6"/>
      <c r="R439" s="6"/>
    </row>
    <row r="440" spans="1:18" x14ac:dyDescent="0.2">
      <c r="B440" s="116"/>
      <c r="C440" s="116"/>
      <c r="D440" s="200"/>
      <c r="E440" s="396"/>
      <c r="F440" s="912"/>
      <c r="G440" s="584"/>
      <c r="H440" s="584"/>
      <c r="I440" s="584"/>
      <c r="J440" s="583"/>
      <c r="K440" s="393"/>
      <c r="L440" s="116"/>
      <c r="M440" s="116"/>
      <c r="N440" s="116"/>
      <c r="P440" s="6"/>
      <c r="Q440" s="6"/>
      <c r="R440" s="6"/>
    </row>
    <row r="441" spans="1:18" x14ac:dyDescent="0.2">
      <c r="B441" s="116"/>
      <c r="C441" s="116"/>
      <c r="D441" s="200"/>
      <c r="E441" s="396"/>
      <c r="F441" s="912"/>
      <c r="G441" s="584"/>
      <c r="H441" s="584"/>
      <c r="I441" s="584"/>
      <c r="J441" s="583"/>
      <c r="K441" s="393"/>
      <c r="L441" s="116"/>
      <c r="M441" s="116"/>
      <c r="N441" s="116"/>
      <c r="P441" s="6"/>
      <c r="Q441" s="6"/>
      <c r="R441" s="6"/>
    </row>
    <row r="442" spans="1:18" x14ac:dyDescent="0.2">
      <c r="B442" s="116"/>
      <c r="C442" s="116"/>
      <c r="D442" s="200"/>
      <c r="E442" s="396"/>
      <c r="F442" s="912"/>
      <c r="G442" s="584"/>
      <c r="H442" s="584"/>
      <c r="I442" s="584"/>
      <c r="J442" s="583"/>
      <c r="K442" s="393"/>
      <c r="L442" s="116"/>
      <c r="M442" s="116"/>
      <c r="N442" s="116"/>
      <c r="P442" s="6"/>
      <c r="Q442" s="6"/>
      <c r="R442" s="6"/>
    </row>
    <row r="443" spans="1:18" ht="18.75" customHeight="1" x14ac:dyDescent="0.2">
      <c r="B443" s="116"/>
      <c r="C443" s="116"/>
      <c r="D443" s="200"/>
      <c r="E443" s="396"/>
      <c r="F443" s="912"/>
      <c r="G443" s="116"/>
      <c r="H443" s="116"/>
      <c r="I443" s="584"/>
      <c r="J443" s="583"/>
      <c r="K443" s="393"/>
      <c r="L443" s="116"/>
      <c r="M443" s="116"/>
      <c r="N443" s="116"/>
      <c r="P443" s="6"/>
      <c r="Q443" s="6"/>
      <c r="R443" s="6"/>
    </row>
    <row r="444" spans="1:18" x14ac:dyDescent="0.2">
      <c r="B444" s="274" t="s">
        <v>122</v>
      </c>
      <c r="C444" s="275"/>
      <c r="D444" s="275"/>
      <c r="E444" s="416"/>
      <c r="F444" s="869"/>
      <c r="G444" s="278"/>
      <c r="H444" s="278"/>
      <c r="I444" s="278"/>
      <c r="J444" s="278"/>
      <c r="K444" s="278"/>
      <c r="L444" s="279"/>
      <c r="M444" s="279"/>
      <c r="N444" s="279"/>
      <c r="P444" s="6"/>
      <c r="Q444" s="6"/>
      <c r="R444" s="6"/>
    </row>
    <row r="445" spans="1:18" ht="5.25" customHeight="1" thickBot="1" x14ac:dyDescent="0.25">
      <c r="B445" s="443"/>
      <c r="C445" s="279"/>
      <c r="D445" s="279"/>
      <c r="E445" s="436"/>
      <c r="F445" s="869"/>
      <c r="G445" s="278"/>
      <c r="H445" s="278"/>
      <c r="I445" s="278"/>
      <c r="J445" s="278"/>
      <c r="K445" s="278"/>
      <c r="L445" s="279"/>
      <c r="M445" s="279"/>
      <c r="N445" s="279"/>
      <c r="P445" s="6"/>
      <c r="Q445" s="6"/>
      <c r="R445" s="6"/>
    </row>
    <row r="446" spans="1:18" ht="6" customHeight="1" thickBot="1" x14ac:dyDescent="0.25">
      <c r="B446" s="280"/>
      <c r="C446" s="281"/>
      <c r="D446" s="281"/>
      <c r="E446" s="282"/>
      <c r="F446" s="950"/>
      <c r="G446" s="283"/>
      <c r="H446" s="283"/>
      <c r="I446" s="283"/>
      <c r="J446" s="284"/>
      <c r="K446" s="284"/>
      <c r="L446" s="285"/>
      <c r="M446" s="285"/>
      <c r="N446" s="286"/>
      <c r="P446" s="6"/>
      <c r="Q446" s="6"/>
      <c r="R446" s="6"/>
    </row>
    <row r="447" spans="1:18" ht="13.5" thickBot="1" x14ac:dyDescent="0.25">
      <c r="B447" s="287"/>
      <c r="C447" s="398" t="s">
        <v>69</v>
      </c>
      <c r="D447" s="399"/>
      <c r="E447" s="400"/>
      <c r="F447" s="951"/>
      <c r="G447" s="290"/>
      <c r="H447" s="290"/>
      <c r="I447" s="290"/>
      <c r="J447" s="291"/>
      <c r="K447" s="291"/>
      <c r="L447" s="288"/>
      <c r="M447" s="288"/>
      <c r="N447" s="292"/>
      <c r="P447" s="6"/>
      <c r="Q447" s="6"/>
      <c r="R447" s="6"/>
    </row>
    <row r="448" spans="1:18" ht="13.5" thickBot="1" x14ac:dyDescent="0.25">
      <c r="B448" s="295"/>
      <c r="C448" s="296" t="s">
        <v>101</v>
      </c>
      <c r="D448" s="296"/>
      <c r="E448" s="297"/>
      <c r="F448" s="952"/>
      <c r="G448" s="298"/>
      <c r="H448" s="298"/>
      <c r="I448" s="298"/>
      <c r="J448" s="299"/>
      <c r="K448" s="299"/>
      <c r="L448" s="300"/>
      <c r="M448" s="300"/>
      <c r="N448" s="301"/>
      <c r="P448" s="6"/>
      <c r="Q448" s="6"/>
      <c r="R448" s="6"/>
    </row>
    <row r="449" spans="1:18" s="4" customFormat="1" ht="25.5" thickBot="1" x14ac:dyDescent="0.3">
      <c r="B449" s="208"/>
      <c r="C449" s="209"/>
      <c r="D449" s="210" t="s">
        <v>0</v>
      </c>
      <c r="E449" s="211" t="s">
        <v>345</v>
      </c>
      <c r="F449" s="949" t="s">
        <v>346</v>
      </c>
      <c r="G449" s="212" t="s">
        <v>347</v>
      </c>
      <c r="H449" s="213" t="s">
        <v>348</v>
      </c>
      <c r="I449" s="213" t="s">
        <v>349</v>
      </c>
      <c r="J449" s="214" t="s">
        <v>350</v>
      </c>
      <c r="K449" s="215" t="s">
        <v>351</v>
      </c>
      <c r="L449" s="63" t="s">
        <v>7</v>
      </c>
      <c r="M449" s="216" t="s">
        <v>8</v>
      </c>
      <c r="N449" s="63" t="s">
        <v>352</v>
      </c>
    </row>
    <row r="450" spans="1:18" x14ac:dyDescent="0.2">
      <c r="A450" s="1">
        <v>148</v>
      </c>
      <c r="B450" s="95">
        <v>5139</v>
      </c>
      <c r="C450" s="96">
        <v>3399</v>
      </c>
      <c r="D450" s="622" t="s">
        <v>191</v>
      </c>
      <c r="E450" s="623">
        <v>15</v>
      </c>
      <c r="F450" s="867">
        <v>17</v>
      </c>
      <c r="G450" s="99">
        <v>15</v>
      </c>
      <c r="H450" s="99">
        <v>11</v>
      </c>
      <c r="I450" s="100">
        <v>15</v>
      </c>
      <c r="J450" s="101">
        <v>17</v>
      </c>
      <c r="K450" s="711">
        <f>J450-F450</f>
        <v>0</v>
      </c>
      <c r="L450" s="265">
        <v>17</v>
      </c>
      <c r="M450" s="265">
        <v>17</v>
      </c>
      <c r="N450" s="265">
        <v>17</v>
      </c>
      <c r="P450" s="6"/>
      <c r="Q450" s="6"/>
      <c r="R450" s="6"/>
    </row>
    <row r="451" spans="1:18" x14ac:dyDescent="0.2">
      <c r="A451" s="1">
        <v>149</v>
      </c>
      <c r="B451" s="95">
        <v>5169</v>
      </c>
      <c r="C451" s="96">
        <v>3399</v>
      </c>
      <c r="D451" s="622" t="s">
        <v>211</v>
      </c>
      <c r="E451" s="623">
        <v>0</v>
      </c>
      <c r="F451" s="867">
        <v>0</v>
      </c>
      <c r="G451" s="99">
        <v>0</v>
      </c>
      <c r="H451" s="99">
        <v>0</v>
      </c>
      <c r="I451" s="100">
        <v>0</v>
      </c>
      <c r="J451" s="101">
        <v>0</v>
      </c>
      <c r="K451" s="239">
        <f t="shared" ref="K451:K457" si="137">J451-F451</f>
        <v>0</v>
      </c>
      <c r="L451" s="265">
        <v>0</v>
      </c>
      <c r="M451" s="265">
        <v>0</v>
      </c>
      <c r="N451" s="265">
        <v>0</v>
      </c>
      <c r="P451" s="6"/>
      <c r="Q451" s="6"/>
      <c r="R451" s="6"/>
    </row>
    <row r="452" spans="1:18" x14ac:dyDescent="0.2">
      <c r="A452" s="1">
        <v>150</v>
      </c>
      <c r="B452" s="329">
        <v>5175</v>
      </c>
      <c r="C452" s="330">
        <v>3399</v>
      </c>
      <c r="D452" s="463" t="s">
        <v>266</v>
      </c>
      <c r="E452" s="464">
        <v>2</v>
      </c>
      <c r="F452" s="863">
        <v>8</v>
      </c>
      <c r="G452" s="183">
        <v>8</v>
      </c>
      <c r="H452" s="183">
        <v>1</v>
      </c>
      <c r="I452" s="327">
        <v>8</v>
      </c>
      <c r="J452" s="238">
        <v>8</v>
      </c>
      <c r="K452" s="110">
        <f t="shared" si="137"/>
        <v>0</v>
      </c>
      <c r="L452" s="237">
        <v>8</v>
      </c>
      <c r="M452" s="237">
        <v>8</v>
      </c>
      <c r="N452" s="237">
        <v>8</v>
      </c>
      <c r="P452" s="6"/>
      <c r="Q452" s="6"/>
      <c r="R452" s="6"/>
    </row>
    <row r="453" spans="1:18" x14ac:dyDescent="0.2">
      <c r="A453" s="1">
        <v>151</v>
      </c>
      <c r="B453" s="329">
        <v>5179</v>
      </c>
      <c r="C453" s="330">
        <v>3399</v>
      </c>
      <c r="D453" s="463" t="s">
        <v>267</v>
      </c>
      <c r="E453" s="464">
        <v>42</v>
      </c>
      <c r="F453" s="863">
        <v>45</v>
      </c>
      <c r="G453" s="183">
        <v>42</v>
      </c>
      <c r="H453" s="183">
        <v>30</v>
      </c>
      <c r="I453" s="327">
        <v>42</v>
      </c>
      <c r="J453" s="238">
        <v>45</v>
      </c>
      <c r="K453" s="713">
        <f t="shared" si="137"/>
        <v>0</v>
      </c>
      <c r="L453" s="237">
        <v>45</v>
      </c>
      <c r="M453" s="237">
        <v>45</v>
      </c>
      <c r="N453" s="237">
        <v>45</v>
      </c>
      <c r="P453" s="6"/>
      <c r="Q453" s="6"/>
      <c r="R453" s="6"/>
    </row>
    <row r="454" spans="1:18" ht="13.5" thickBot="1" x14ac:dyDescent="0.25">
      <c r="A454" s="1">
        <v>152</v>
      </c>
      <c r="B454" s="103">
        <v>5194</v>
      </c>
      <c r="C454" s="104">
        <v>3399</v>
      </c>
      <c r="D454" s="624" t="s">
        <v>263</v>
      </c>
      <c r="E454" s="625">
        <v>97</v>
      </c>
      <c r="F454" s="895">
        <v>120</v>
      </c>
      <c r="G454" s="88">
        <v>110</v>
      </c>
      <c r="H454" s="107">
        <v>30</v>
      </c>
      <c r="I454" s="108">
        <v>110</v>
      </c>
      <c r="J454" s="91">
        <v>120</v>
      </c>
      <c r="K454" s="713">
        <f t="shared" si="137"/>
        <v>0</v>
      </c>
      <c r="L454" s="388">
        <v>120</v>
      </c>
      <c r="M454" s="388">
        <v>120</v>
      </c>
      <c r="N454" s="388">
        <v>120</v>
      </c>
      <c r="P454" s="6"/>
      <c r="Q454" s="6"/>
      <c r="R454" s="6"/>
    </row>
    <row r="455" spans="1:18" ht="13.5" thickBot="1" x14ac:dyDescent="0.25">
      <c r="B455" s="111"/>
      <c r="C455" s="112"/>
      <c r="D455" s="112" t="s">
        <v>184</v>
      </c>
      <c r="E455" s="121">
        <f t="shared" ref="E455:J455" si="138">SUM(E450:E454)</f>
        <v>156</v>
      </c>
      <c r="F455" s="874">
        <f t="shared" ref="F455" si="139">SUM(F450:F454)</f>
        <v>190</v>
      </c>
      <c r="G455" s="122">
        <f t="shared" si="138"/>
        <v>175</v>
      </c>
      <c r="H455" s="121">
        <f t="shared" si="138"/>
        <v>72</v>
      </c>
      <c r="I455" s="122">
        <f t="shared" si="138"/>
        <v>175</v>
      </c>
      <c r="J455" s="319">
        <f t="shared" si="138"/>
        <v>190</v>
      </c>
      <c r="K455" s="714">
        <f t="shared" si="137"/>
        <v>0</v>
      </c>
      <c r="L455" s="121">
        <f>SUM(L450:L454)</f>
        <v>190</v>
      </c>
      <c r="M455" s="122">
        <f>SUM(M450:M454)</f>
        <v>190</v>
      </c>
      <c r="N455" s="122">
        <f>SUM(N450:N454)</f>
        <v>190</v>
      </c>
      <c r="P455" s="6"/>
      <c r="Q455" s="6"/>
      <c r="R455" s="6"/>
    </row>
    <row r="456" spans="1:18" ht="13.5" thickBot="1" x14ac:dyDescent="0.25">
      <c r="A456" s="1">
        <v>153</v>
      </c>
      <c r="B456" s="444">
        <v>5194</v>
      </c>
      <c r="C456" s="445">
        <v>3429</v>
      </c>
      <c r="D456" s="198" t="s">
        <v>263</v>
      </c>
      <c r="E456" s="128">
        <v>148</v>
      </c>
      <c r="F456" s="915">
        <v>180</v>
      </c>
      <c r="G456" s="33">
        <v>160</v>
      </c>
      <c r="H456" s="79">
        <v>50</v>
      </c>
      <c r="I456" s="33">
        <v>160</v>
      </c>
      <c r="J456" s="81">
        <v>180</v>
      </c>
      <c r="K456" s="713">
        <f t="shared" si="137"/>
        <v>0</v>
      </c>
      <c r="L456" s="77">
        <v>180</v>
      </c>
      <c r="M456" s="23">
        <v>180</v>
      </c>
      <c r="N456" s="23">
        <v>180</v>
      </c>
      <c r="P456" s="6"/>
      <c r="Q456" s="6"/>
      <c r="R456" s="6"/>
    </row>
    <row r="457" spans="1:18" ht="13.5" thickBot="1" x14ac:dyDescent="0.25">
      <c r="B457" s="29"/>
      <c r="C457" s="369"/>
      <c r="D457" s="390" t="s">
        <v>47</v>
      </c>
      <c r="E457" s="220">
        <f t="shared" ref="E457:N457" si="140">SUM(E455+E456)</f>
        <v>304</v>
      </c>
      <c r="F457" s="860">
        <f t="shared" ref="F457" si="141">SUM(F455+F456)</f>
        <v>370</v>
      </c>
      <c r="G457" s="221">
        <f t="shared" si="140"/>
        <v>335</v>
      </c>
      <c r="H457" s="132">
        <f>SUM(H455+H456)</f>
        <v>122</v>
      </c>
      <c r="I457" s="221">
        <f t="shared" si="140"/>
        <v>335</v>
      </c>
      <c r="J457" s="222">
        <f t="shared" si="140"/>
        <v>370</v>
      </c>
      <c r="K457" s="714">
        <f t="shared" si="137"/>
        <v>0</v>
      </c>
      <c r="L457" s="216">
        <f t="shared" si="140"/>
        <v>370</v>
      </c>
      <c r="M457" s="63">
        <f t="shared" si="140"/>
        <v>370</v>
      </c>
      <c r="N457" s="63">
        <f t="shared" si="140"/>
        <v>370</v>
      </c>
      <c r="P457" s="6"/>
      <c r="Q457" s="6"/>
      <c r="R457" s="6"/>
    </row>
    <row r="458" spans="1:18" ht="24" customHeight="1" x14ac:dyDescent="0.2">
      <c r="B458" s="22"/>
      <c r="C458" s="22"/>
      <c r="D458" s="200"/>
      <c r="E458" s="396"/>
      <c r="F458" s="884"/>
      <c r="G458" s="393"/>
      <c r="H458" s="393"/>
      <c r="I458" s="393"/>
      <c r="J458" s="394"/>
      <c r="K458" s="394"/>
      <c r="L458" s="22"/>
      <c r="M458" s="22"/>
      <c r="N458" s="22"/>
      <c r="P458" s="6"/>
      <c r="Q458" s="6"/>
      <c r="R458" s="6"/>
    </row>
    <row r="459" spans="1:18" ht="21" customHeight="1" x14ac:dyDescent="0.2">
      <c r="B459" s="274" t="s">
        <v>123</v>
      </c>
      <c r="C459" s="275"/>
      <c r="D459" s="275"/>
      <c r="E459" s="416"/>
      <c r="F459" s="869"/>
      <c r="G459" s="278"/>
      <c r="H459" s="278"/>
      <c r="I459" s="278"/>
      <c r="J459" s="278"/>
      <c r="K459" s="278"/>
      <c r="L459" s="22"/>
      <c r="M459" s="22"/>
      <c r="N459" s="22"/>
      <c r="P459" s="6"/>
      <c r="Q459" s="6"/>
      <c r="R459" s="6"/>
    </row>
    <row r="460" spans="1:18" ht="9" customHeight="1" thickBot="1" x14ac:dyDescent="0.25">
      <c r="B460" s="274"/>
      <c r="C460" s="275"/>
      <c r="D460" s="275"/>
      <c r="E460" s="416"/>
      <c r="F460" s="869"/>
      <c r="G460" s="278"/>
      <c r="H460" s="278"/>
      <c r="I460" s="278"/>
      <c r="J460" s="278"/>
      <c r="K460" s="278"/>
      <c r="L460" s="22"/>
      <c r="M460" s="22"/>
      <c r="N460" s="22"/>
      <c r="P460" s="6"/>
      <c r="Q460" s="6"/>
      <c r="R460" s="6"/>
    </row>
    <row r="461" spans="1:18" ht="6" customHeight="1" thickBot="1" x14ac:dyDescent="0.25">
      <c r="B461" s="468"/>
      <c r="C461" s="285"/>
      <c r="D461" s="285"/>
      <c r="E461" s="469"/>
      <c r="F461" s="950"/>
      <c r="G461" s="284"/>
      <c r="H461" s="284"/>
      <c r="I461" s="284"/>
      <c r="J461" s="284"/>
      <c r="K461" s="284"/>
      <c r="L461" s="285"/>
      <c r="M461" s="285"/>
      <c r="N461" s="286"/>
      <c r="P461" s="6"/>
      <c r="Q461" s="6"/>
      <c r="R461" s="6"/>
    </row>
    <row r="462" spans="1:18" ht="14.25" customHeight="1" thickBot="1" x14ac:dyDescent="0.25">
      <c r="B462" s="287"/>
      <c r="C462" s="288"/>
      <c r="D462" s="219" t="s">
        <v>32</v>
      </c>
      <c r="E462" s="289"/>
      <c r="F462" s="951"/>
      <c r="G462" s="290"/>
      <c r="H462" s="290"/>
      <c r="I462" s="290"/>
      <c r="J462" s="291"/>
      <c r="K462" s="291"/>
      <c r="L462" s="288"/>
      <c r="M462" s="288"/>
      <c r="N462" s="292"/>
      <c r="P462" s="6"/>
      <c r="Q462" s="6"/>
      <c r="R462" s="6"/>
    </row>
    <row r="463" spans="1:18" ht="12" customHeight="1" x14ac:dyDescent="0.2">
      <c r="B463" s="287"/>
      <c r="C463" s="293"/>
      <c r="D463" s="293" t="s">
        <v>48</v>
      </c>
      <c r="E463" s="294"/>
      <c r="F463" s="951"/>
      <c r="G463" s="290"/>
      <c r="H463" s="290"/>
      <c r="I463" s="290"/>
      <c r="J463" s="291"/>
      <c r="K463" s="291"/>
      <c r="L463" s="288"/>
      <c r="M463" s="288"/>
      <c r="N463" s="292"/>
      <c r="P463" s="6"/>
      <c r="Q463" s="6"/>
      <c r="R463" s="6"/>
    </row>
    <row r="464" spans="1:18" ht="3.75" customHeight="1" thickBot="1" x14ac:dyDescent="0.25">
      <c r="B464" s="295"/>
      <c r="C464" s="296"/>
      <c r="D464" s="296"/>
      <c r="E464" s="297"/>
      <c r="F464" s="952"/>
      <c r="G464" s="298"/>
      <c r="H464" s="298"/>
      <c r="I464" s="298"/>
      <c r="J464" s="299"/>
      <c r="K464" s="299"/>
      <c r="L464" s="300"/>
      <c r="M464" s="300"/>
      <c r="N464" s="301"/>
      <c r="P464" s="6"/>
      <c r="Q464" s="6"/>
      <c r="R464" s="6"/>
    </row>
    <row r="465" spans="1:18" s="4" customFormat="1" ht="25.5" thickBot="1" x14ac:dyDescent="0.3">
      <c r="B465" s="208"/>
      <c r="C465" s="209"/>
      <c r="D465" s="210" t="s">
        <v>0</v>
      </c>
      <c r="E465" s="211" t="s">
        <v>345</v>
      </c>
      <c r="F465" s="949" t="s">
        <v>346</v>
      </c>
      <c r="G465" s="212" t="s">
        <v>347</v>
      </c>
      <c r="H465" s="213" t="s">
        <v>348</v>
      </c>
      <c r="I465" s="213" t="s">
        <v>349</v>
      </c>
      <c r="J465" s="214" t="s">
        <v>350</v>
      </c>
      <c r="K465" s="215" t="s">
        <v>351</v>
      </c>
      <c r="L465" s="62" t="s">
        <v>7</v>
      </c>
      <c r="M465" s="216" t="s">
        <v>8</v>
      </c>
      <c r="N465" s="63" t="s">
        <v>352</v>
      </c>
    </row>
    <row r="466" spans="1:18" ht="12.75" customHeight="1" x14ac:dyDescent="0.2">
      <c r="A466" s="1">
        <v>154</v>
      </c>
      <c r="B466" s="258">
        <v>2229</v>
      </c>
      <c r="C466" s="715" t="s">
        <v>124</v>
      </c>
      <c r="D466" s="105" t="s">
        <v>125</v>
      </c>
      <c r="E466" s="45">
        <v>0</v>
      </c>
      <c r="F466" s="938">
        <v>0</v>
      </c>
      <c r="G466" s="34">
        <v>0</v>
      </c>
      <c r="H466" s="716">
        <v>0</v>
      </c>
      <c r="I466" s="641">
        <v>0</v>
      </c>
      <c r="J466" s="717">
        <v>0</v>
      </c>
      <c r="K466" s="110">
        <f>J466-F466</f>
        <v>0</v>
      </c>
      <c r="L466" s="21">
        <v>0</v>
      </c>
      <c r="M466" s="257">
        <v>0</v>
      </c>
      <c r="N466" s="21">
        <v>0</v>
      </c>
      <c r="P466" s="6"/>
      <c r="Q466" s="6"/>
      <c r="R466" s="6"/>
    </row>
    <row r="467" spans="1:18" ht="12.75" customHeight="1" x14ac:dyDescent="0.2">
      <c r="A467" s="1">
        <v>155</v>
      </c>
      <c r="B467" s="258">
        <v>2324</v>
      </c>
      <c r="C467" s="715">
        <v>4329</v>
      </c>
      <c r="D467" s="105" t="s">
        <v>126</v>
      </c>
      <c r="E467" s="149">
        <v>0</v>
      </c>
      <c r="F467" s="939">
        <v>0</v>
      </c>
      <c r="G467" s="183">
        <v>0</v>
      </c>
      <c r="H467" s="327">
        <v>0</v>
      </c>
      <c r="I467" s="712">
        <v>0</v>
      </c>
      <c r="J467" s="718">
        <v>0</v>
      </c>
      <c r="K467" s="110">
        <f>J467-F467</f>
        <v>0</v>
      </c>
      <c r="L467" s="51">
        <v>0</v>
      </c>
      <c r="M467" s="170">
        <v>0</v>
      </c>
      <c r="N467" s="51">
        <v>0</v>
      </c>
      <c r="P467" s="6"/>
      <c r="Q467" s="6"/>
      <c r="R467" s="6"/>
    </row>
    <row r="468" spans="1:18" ht="12.75" customHeight="1" thickBot="1" x14ac:dyDescent="0.25">
      <c r="A468" s="1">
        <v>156</v>
      </c>
      <c r="B468" s="179">
        <v>2324</v>
      </c>
      <c r="C468" s="180">
        <v>3632</v>
      </c>
      <c r="D468" s="181" t="s">
        <v>127</v>
      </c>
      <c r="E468" s="182">
        <v>32</v>
      </c>
      <c r="F468" s="940">
        <v>0</v>
      </c>
      <c r="G468" s="24">
        <v>0</v>
      </c>
      <c r="H468" s="25">
        <v>24</v>
      </c>
      <c r="I468" s="26">
        <v>24</v>
      </c>
      <c r="J468" s="719">
        <v>0</v>
      </c>
      <c r="K468" s="110">
        <f>J468-F468</f>
        <v>0</v>
      </c>
      <c r="L468" s="27">
        <v>0</v>
      </c>
      <c r="M468" s="28">
        <v>0</v>
      </c>
      <c r="N468" s="27">
        <v>0</v>
      </c>
      <c r="P468" s="6"/>
      <c r="Q468" s="6"/>
      <c r="R468" s="6"/>
    </row>
    <row r="469" spans="1:18" ht="12.75" customHeight="1" thickBot="1" x14ac:dyDescent="0.25">
      <c r="B469" s="29"/>
      <c r="C469" s="369"/>
      <c r="D469" s="720" t="s">
        <v>47</v>
      </c>
      <c r="E469" s="383">
        <f>SUM(E466:E468)</f>
        <v>32</v>
      </c>
      <c r="F469" s="860">
        <f>SUM(F466:F467)</f>
        <v>0</v>
      </c>
      <c r="G469" s="132">
        <f>SUM(G466:G467)</f>
        <v>0</v>
      </c>
      <c r="H469" s="221">
        <f>SUM(H466:H468)</f>
        <v>24</v>
      </c>
      <c r="I469" s="223">
        <f>SUM(I466:I468)</f>
        <v>24</v>
      </c>
      <c r="J469" s="222">
        <f>SUM(J466:J467)</f>
        <v>0</v>
      </c>
      <c r="K469" s="221">
        <f>J469-F469</f>
        <v>0</v>
      </c>
      <c r="L469" s="132">
        <f>SUM(L466:L466)</f>
        <v>0</v>
      </c>
      <c r="M469" s="370">
        <f>SUM(M466:M466)</f>
        <v>0</v>
      </c>
      <c r="N469" s="721">
        <f>SUM(N466:N466)</f>
        <v>0</v>
      </c>
      <c r="P469" s="6"/>
      <c r="Q469" s="6"/>
      <c r="R469" s="6"/>
    </row>
    <row r="470" spans="1:18" ht="12.75" customHeight="1" thickBot="1" x14ac:dyDescent="0.25">
      <c r="B470" s="22"/>
      <c r="C470" s="22"/>
      <c r="D470" s="722"/>
      <c r="E470" s="723"/>
      <c r="F470" s="884"/>
      <c r="G470" s="393"/>
      <c r="H470" s="393"/>
      <c r="I470" s="393"/>
      <c r="J470" s="394"/>
      <c r="K470" s="393"/>
      <c r="L470" s="393"/>
      <c r="M470" s="393"/>
      <c r="N470" s="393"/>
      <c r="P470" s="6"/>
      <c r="Q470" s="6"/>
      <c r="R470" s="6"/>
    </row>
    <row r="471" spans="1:18" ht="5.25" customHeight="1" thickBot="1" x14ac:dyDescent="0.25">
      <c r="B471" s="280"/>
      <c r="C471" s="281"/>
      <c r="D471" s="281"/>
      <c r="E471" s="282"/>
      <c r="F471" s="950"/>
      <c r="G471" s="283"/>
      <c r="H471" s="283"/>
      <c r="I471" s="283"/>
      <c r="J471" s="284"/>
      <c r="K471" s="284"/>
      <c r="L471" s="285"/>
      <c r="M471" s="285"/>
      <c r="N471" s="286"/>
      <c r="P471" s="6"/>
      <c r="Q471" s="6"/>
      <c r="R471" s="6"/>
    </row>
    <row r="472" spans="1:18" ht="15" customHeight="1" thickBot="1" x14ac:dyDescent="0.25">
      <c r="B472" s="287"/>
      <c r="C472" s="245" t="s">
        <v>69</v>
      </c>
      <c r="D472" s="399"/>
      <c r="E472" s="400"/>
      <c r="F472" s="951"/>
      <c r="G472" s="290"/>
      <c r="H472" s="290"/>
      <c r="I472" s="290"/>
      <c r="J472" s="291"/>
      <c r="K472" s="291"/>
      <c r="L472" s="288"/>
      <c r="M472" s="288"/>
      <c r="N472" s="292"/>
      <c r="P472" s="6"/>
      <c r="Q472" s="6"/>
      <c r="R472" s="6"/>
    </row>
    <row r="473" spans="1:18" x14ac:dyDescent="0.2">
      <c r="B473" s="287"/>
      <c r="C473" s="293" t="s">
        <v>101</v>
      </c>
      <c r="D473" s="293"/>
      <c r="E473" s="294"/>
      <c r="F473" s="951"/>
      <c r="G473" s="290"/>
      <c r="H473" s="290"/>
      <c r="I473" s="290"/>
      <c r="J473" s="291"/>
      <c r="K473" s="291"/>
      <c r="L473" s="288"/>
      <c r="M473" s="288"/>
      <c r="N473" s="292"/>
      <c r="P473" s="6"/>
      <c r="Q473" s="6"/>
      <c r="R473" s="6"/>
    </row>
    <row r="474" spans="1:18" ht="5.25" customHeight="1" thickBot="1" x14ac:dyDescent="0.25">
      <c r="B474" s="295"/>
      <c r="C474" s="296"/>
      <c r="D474" s="296"/>
      <c r="E474" s="297"/>
      <c r="F474" s="952"/>
      <c r="G474" s="298"/>
      <c r="H474" s="298"/>
      <c r="I474" s="298"/>
      <c r="J474" s="299"/>
      <c r="K474" s="299"/>
      <c r="L474" s="300"/>
      <c r="M474" s="300"/>
      <c r="N474" s="301"/>
      <c r="P474" s="6"/>
      <c r="Q474" s="6"/>
      <c r="R474" s="6"/>
    </row>
    <row r="475" spans="1:18" s="4" customFormat="1" ht="25.5" thickBot="1" x14ac:dyDescent="0.3">
      <c r="B475" s="208"/>
      <c r="C475" s="209"/>
      <c r="D475" s="210" t="s">
        <v>0</v>
      </c>
      <c r="E475" s="211" t="s">
        <v>345</v>
      </c>
      <c r="F475" s="949" t="s">
        <v>346</v>
      </c>
      <c r="G475" s="212" t="s">
        <v>347</v>
      </c>
      <c r="H475" s="213" t="s">
        <v>348</v>
      </c>
      <c r="I475" s="213" t="s">
        <v>349</v>
      </c>
      <c r="J475" s="214" t="s">
        <v>350</v>
      </c>
      <c r="K475" s="215" t="s">
        <v>351</v>
      </c>
      <c r="L475" s="62" t="s">
        <v>7</v>
      </c>
      <c r="M475" s="216" t="s">
        <v>8</v>
      </c>
      <c r="N475" s="63" t="s">
        <v>352</v>
      </c>
    </row>
    <row r="476" spans="1:18" ht="13.5" thickBot="1" x14ac:dyDescent="0.25">
      <c r="A476" s="1">
        <v>157</v>
      </c>
      <c r="B476" s="444">
        <v>5192</v>
      </c>
      <c r="C476" s="445">
        <v>3632</v>
      </c>
      <c r="D476" s="198" t="s">
        <v>128</v>
      </c>
      <c r="E476" s="128">
        <v>1</v>
      </c>
      <c r="F476" s="915">
        <v>60</v>
      </c>
      <c r="G476" s="33">
        <v>50</v>
      </c>
      <c r="H476" s="79">
        <v>10</v>
      </c>
      <c r="I476" s="33">
        <v>50</v>
      </c>
      <c r="J476" s="81">
        <v>60</v>
      </c>
      <c r="K476" s="713">
        <f>J476-F476</f>
        <v>0</v>
      </c>
      <c r="L476" s="684">
        <v>60</v>
      </c>
      <c r="M476" s="697">
        <v>60</v>
      </c>
      <c r="N476" s="697">
        <v>60</v>
      </c>
      <c r="P476" s="6"/>
      <c r="Q476" s="6"/>
      <c r="R476" s="6"/>
    </row>
    <row r="477" spans="1:18" ht="13.5" thickBot="1" x14ac:dyDescent="0.25">
      <c r="B477" s="216"/>
      <c r="C477" s="390"/>
      <c r="D477" s="390" t="s">
        <v>47</v>
      </c>
      <c r="E477" s="446">
        <f>SUM(E476)</f>
        <v>1</v>
      </c>
      <c r="F477" s="860">
        <f t="shared" ref="F477" si="142">SUM(F476)</f>
        <v>60</v>
      </c>
      <c r="G477" s="221">
        <f t="shared" ref="G477:N477" si="143">SUM(G476)</f>
        <v>50</v>
      </c>
      <c r="H477" s="132">
        <f t="shared" si="143"/>
        <v>10</v>
      </c>
      <c r="I477" s="221">
        <f t="shared" si="143"/>
        <v>50</v>
      </c>
      <c r="J477" s="222">
        <f t="shared" si="143"/>
        <v>60</v>
      </c>
      <c r="K477" s="124">
        <f>J477-F477</f>
        <v>0</v>
      </c>
      <c r="L477" s="724">
        <f t="shared" si="143"/>
        <v>60</v>
      </c>
      <c r="M477" s="725">
        <f t="shared" si="143"/>
        <v>60</v>
      </c>
      <c r="N477" s="725">
        <f t="shared" si="143"/>
        <v>60</v>
      </c>
      <c r="P477" s="6"/>
      <c r="Q477" s="6"/>
      <c r="R477" s="6"/>
    </row>
    <row r="478" spans="1:18" ht="13.5" thickBot="1" x14ac:dyDescent="0.25">
      <c r="A478" s="7"/>
      <c r="B478" s="200"/>
      <c r="C478" s="200"/>
      <c r="D478" s="200"/>
      <c r="E478" s="396"/>
      <c r="F478" s="884"/>
      <c r="G478" s="393"/>
      <c r="H478" s="393"/>
      <c r="I478" s="393"/>
      <c r="J478" s="394"/>
      <c r="K478" s="393"/>
      <c r="L478" s="200"/>
      <c r="M478" s="200"/>
      <c r="N478" s="200"/>
      <c r="O478" s="7"/>
      <c r="P478" s="6"/>
      <c r="Q478" s="6"/>
      <c r="R478" s="6"/>
    </row>
    <row r="479" spans="1:18" ht="5.25" customHeight="1" x14ac:dyDescent="0.2">
      <c r="B479" s="726"/>
      <c r="C479" s="727"/>
      <c r="D479" s="727"/>
      <c r="E479" s="728"/>
      <c r="F479" s="959"/>
      <c r="G479" s="729"/>
      <c r="H479" s="729"/>
      <c r="I479" s="729"/>
      <c r="J479" s="729"/>
      <c r="K479" s="729"/>
      <c r="L479" s="285"/>
      <c r="M479" s="285"/>
      <c r="N479" s="286"/>
      <c r="P479" s="6"/>
      <c r="Q479" s="6"/>
      <c r="R479" s="6"/>
    </row>
    <row r="480" spans="1:18" x14ac:dyDescent="0.2">
      <c r="B480" s="287"/>
      <c r="C480" s="293" t="s">
        <v>129</v>
      </c>
      <c r="D480" s="293"/>
      <c r="E480" s="294"/>
      <c r="F480" s="951"/>
      <c r="G480" s="290"/>
      <c r="H480" s="290"/>
      <c r="I480" s="290"/>
      <c r="J480" s="291"/>
      <c r="K480" s="291"/>
      <c r="L480" s="288"/>
      <c r="M480" s="288"/>
      <c r="N480" s="292"/>
      <c r="P480" s="6"/>
      <c r="Q480" s="6"/>
      <c r="R480" s="6"/>
    </row>
    <row r="481" spans="1:18" ht="5.25" customHeight="1" thickBot="1" x14ac:dyDescent="0.25">
      <c r="B481" s="295"/>
      <c r="C481" s="296"/>
      <c r="D481" s="296"/>
      <c r="E481" s="297"/>
      <c r="F481" s="952"/>
      <c r="G481" s="298"/>
      <c r="H481" s="298"/>
      <c r="I481" s="298"/>
      <c r="J481" s="299"/>
      <c r="K481" s="299"/>
      <c r="L481" s="300"/>
      <c r="M481" s="300"/>
      <c r="N481" s="301"/>
      <c r="P481" s="6"/>
      <c r="Q481" s="6"/>
      <c r="R481" s="6"/>
    </row>
    <row r="482" spans="1:18" s="4" customFormat="1" ht="25.5" thickBot="1" x14ac:dyDescent="0.3">
      <c r="B482" s="208"/>
      <c r="C482" s="209"/>
      <c r="D482" s="210" t="s">
        <v>0</v>
      </c>
      <c r="E482" s="211" t="s">
        <v>345</v>
      </c>
      <c r="F482" s="949" t="s">
        <v>346</v>
      </c>
      <c r="G482" s="212" t="s">
        <v>347</v>
      </c>
      <c r="H482" s="213" t="s">
        <v>348</v>
      </c>
      <c r="I482" s="213" t="s">
        <v>349</v>
      </c>
      <c r="J482" s="214" t="s">
        <v>350</v>
      </c>
      <c r="K482" s="215" t="s">
        <v>351</v>
      </c>
      <c r="L482" s="62" t="s">
        <v>7</v>
      </c>
      <c r="M482" s="216" t="s">
        <v>8</v>
      </c>
      <c r="N482" s="63" t="s">
        <v>352</v>
      </c>
    </row>
    <row r="483" spans="1:18" x14ac:dyDescent="0.2">
      <c r="A483" s="1">
        <v>158</v>
      </c>
      <c r="B483" s="95">
        <v>5410</v>
      </c>
      <c r="C483" s="96">
        <v>4171</v>
      </c>
      <c r="D483" s="622" t="s">
        <v>268</v>
      </c>
      <c r="E483" s="623">
        <v>9699</v>
      </c>
      <c r="F483" s="941">
        <v>0</v>
      </c>
      <c r="G483" s="183">
        <v>8305</v>
      </c>
      <c r="H483" s="183">
        <v>7000</v>
      </c>
      <c r="I483" s="327">
        <v>8305</v>
      </c>
      <c r="J483" s="730">
        <v>0</v>
      </c>
      <c r="K483" s="34">
        <f>J483-F483</f>
        <v>0</v>
      </c>
      <c r="L483" s="102">
        <v>0</v>
      </c>
      <c r="M483" s="183">
        <v>0</v>
      </c>
      <c r="N483" s="183">
        <v>0</v>
      </c>
      <c r="P483" s="6"/>
      <c r="Q483" s="6"/>
      <c r="R483" s="6"/>
    </row>
    <row r="484" spans="1:18" x14ac:dyDescent="0.2">
      <c r="A484" s="1">
        <v>159</v>
      </c>
      <c r="B484" s="329">
        <v>5410</v>
      </c>
      <c r="C484" s="330">
        <v>4172</v>
      </c>
      <c r="D484" s="463" t="s">
        <v>269</v>
      </c>
      <c r="E484" s="464">
        <v>4770</v>
      </c>
      <c r="F484" s="941">
        <v>0</v>
      </c>
      <c r="G484" s="183">
        <v>3500</v>
      </c>
      <c r="H484" s="183">
        <v>3425</v>
      </c>
      <c r="I484" s="327">
        <v>3500</v>
      </c>
      <c r="J484" s="730">
        <v>0</v>
      </c>
      <c r="K484" s="183">
        <f>J484-F484</f>
        <v>0</v>
      </c>
      <c r="L484" s="731">
        <v>0</v>
      </c>
      <c r="M484" s="183">
        <v>0</v>
      </c>
      <c r="N484" s="183">
        <v>0</v>
      </c>
      <c r="P484" s="6"/>
      <c r="Q484" s="6"/>
      <c r="R484" s="6"/>
    </row>
    <row r="485" spans="1:18" x14ac:dyDescent="0.2">
      <c r="A485" s="1">
        <v>160</v>
      </c>
      <c r="B485" s="329">
        <v>5410</v>
      </c>
      <c r="C485" s="330">
        <v>4173</v>
      </c>
      <c r="D485" s="463" t="s">
        <v>270</v>
      </c>
      <c r="E485" s="464">
        <v>560</v>
      </c>
      <c r="F485" s="941">
        <v>0</v>
      </c>
      <c r="G485" s="183">
        <v>500</v>
      </c>
      <c r="H485" s="183">
        <v>461</v>
      </c>
      <c r="I485" s="327">
        <v>500</v>
      </c>
      <c r="J485" s="730">
        <v>0</v>
      </c>
      <c r="K485" s="129">
        <v>0</v>
      </c>
      <c r="L485" s="731">
        <v>0</v>
      </c>
      <c r="M485" s="183">
        <v>0</v>
      </c>
      <c r="N485" s="183">
        <v>0</v>
      </c>
      <c r="P485" s="6"/>
      <c r="Q485" s="6"/>
      <c r="R485" s="6"/>
    </row>
    <row r="486" spans="1:18" x14ac:dyDescent="0.2">
      <c r="A486" s="1">
        <v>161</v>
      </c>
      <c r="B486" s="329">
        <v>5410</v>
      </c>
      <c r="C486" s="330">
        <v>4182</v>
      </c>
      <c r="D486" s="463" t="s">
        <v>271</v>
      </c>
      <c r="E486" s="464">
        <v>1337</v>
      </c>
      <c r="F486" s="941">
        <v>0</v>
      </c>
      <c r="G486" s="183">
        <v>1080</v>
      </c>
      <c r="H486" s="183">
        <v>904</v>
      </c>
      <c r="I486" s="327">
        <v>1080</v>
      </c>
      <c r="J486" s="730">
        <v>0</v>
      </c>
      <c r="K486" s="237">
        <v>0</v>
      </c>
      <c r="L486" s="731">
        <v>0</v>
      </c>
      <c r="M486" s="183">
        <v>0</v>
      </c>
      <c r="N486" s="183">
        <v>0</v>
      </c>
      <c r="P486" s="6"/>
      <c r="Q486" s="6"/>
      <c r="R486" s="6"/>
    </row>
    <row r="487" spans="1:18" x14ac:dyDescent="0.2">
      <c r="A487" s="1">
        <v>162</v>
      </c>
      <c r="B487" s="329">
        <v>5410</v>
      </c>
      <c r="C487" s="330">
        <v>4183</v>
      </c>
      <c r="D487" s="463" t="s">
        <v>272</v>
      </c>
      <c r="E487" s="464">
        <v>307</v>
      </c>
      <c r="F487" s="941">
        <v>0</v>
      </c>
      <c r="G487" s="183">
        <v>315</v>
      </c>
      <c r="H487" s="183">
        <v>305</v>
      </c>
      <c r="I487" s="327">
        <v>315</v>
      </c>
      <c r="J487" s="730">
        <v>0</v>
      </c>
      <c r="K487" s="237">
        <v>0</v>
      </c>
      <c r="L487" s="731">
        <v>0</v>
      </c>
      <c r="M487" s="183">
        <v>0</v>
      </c>
      <c r="N487" s="183">
        <v>0</v>
      </c>
      <c r="P487" s="6"/>
      <c r="Q487" s="6"/>
      <c r="R487" s="6"/>
    </row>
    <row r="488" spans="1:18" x14ac:dyDescent="0.2">
      <c r="A488" s="1">
        <v>163</v>
      </c>
      <c r="B488" s="329">
        <v>5410</v>
      </c>
      <c r="C488" s="330">
        <v>4184</v>
      </c>
      <c r="D488" s="463" t="s">
        <v>273</v>
      </c>
      <c r="E488" s="464">
        <v>734</v>
      </c>
      <c r="F488" s="941">
        <v>0</v>
      </c>
      <c r="G488" s="183">
        <v>1000</v>
      </c>
      <c r="H488" s="183">
        <v>571</v>
      </c>
      <c r="I488" s="327">
        <v>1000</v>
      </c>
      <c r="J488" s="730">
        <v>0</v>
      </c>
      <c r="K488" s="129">
        <v>0</v>
      </c>
      <c r="L488" s="731">
        <v>0</v>
      </c>
      <c r="M488" s="183">
        <v>0</v>
      </c>
      <c r="N488" s="183">
        <v>0</v>
      </c>
      <c r="P488" s="6"/>
      <c r="Q488" s="6"/>
      <c r="R488" s="6"/>
    </row>
    <row r="489" spans="1:18" x14ac:dyDescent="0.2">
      <c r="A489" s="1">
        <v>164</v>
      </c>
      <c r="B489" s="329">
        <v>5410</v>
      </c>
      <c r="C489" s="330">
        <v>4185</v>
      </c>
      <c r="D489" s="463" t="s">
        <v>274</v>
      </c>
      <c r="E489" s="464">
        <v>2520</v>
      </c>
      <c r="F489" s="941">
        <v>0</v>
      </c>
      <c r="G489" s="183">
        <v>2500</v>
      </c>
      <c r="H489" s="183">
        <v>2397</v>
      </c>
      <c r="I489" s="327">
        <v>2500</v>
      </c>
      <c r="J489" s="730">
        <v>0</v>
      </c>
      <c r="K489" s="237">
        <v>0</v>
      </c>
      <c r="L489" s="731">
        <v>0</v>
      </c>
      <c r="M489" s="183">
        <v>0</v>
      </c>
      <c r="N489" s="183">
        <v>0</v>
      </c>
      <c r="P489" s="6"/>
      <c r="Q489" s="6"/>
      <c r="R489" s="6"/>
    </row>
    <row r="490" spans="1:18" x14ac:dyDescent="0.2">
      <c r="A490" s="1">
        <v>165</v>
      </c>
      <c r="B490" s="329">
        <v>5410</v>
      </c>
      <c r="C490" s="104">
        <v>4186</v>
      </c>
      <c r="D490" s="624" t="s">
        <v>275</v>
      </c>
      <c r="E490" s="625">
        <v>161</v>
      </c>
      <c r="F490" s="941">
        <v>0</v>
      </c>
      <c r="G490" s="183">
        <v>200</v>
      </c>
      <c r="H490" s="183">
        <v>161</v>
      </c>
      <c r="I490" s="327">
        <v>200</v>
      </c>
      <c r="J490" s="730">
        <v>0</v>
      </c>
      <c r="K490" s="237">
        <v>0</v>
      </c>
      <c r="L490" s="731">
        <v>0</v>
      </c>
      <c r="M490" s="183">
        <v>0</v>
      </c>
      <c r="N490" s="183">
        <v>0</v>
      </c>
      <c r="P490" s="6"/>
      <c r="Q490" s="6"/>
      <c r="R490" s="6"/>
    </row>
    <row r="491" spans="1:18" ht="13.5" thickBot="1" x14ac:dyDescent="0.25">
      <c r="A491" s="1">
        <v>166</v>
      </c>
      <c r="B491" s="103">
        <v>5410</v>
      </c>
      <c r="C491" s="104">
        <v>4195</v>
      </c>
      <c r="D491" s="624" t="s">
        <v>130</v>
      </c>
      <c r="E491" s="625">
        <v>52405</v>
      </c>
      <c r="F491" s="923">
        <v>0</v>
      </c>
      <c r="G491" s="107">
        <v>48900</v>
      </c>
      <c r="H491" s="107">
        <v>39587</v>
      </c>
      <c r="I491" s="108">
        <v>48900</v>
      </c>
      <c r="J491" s="642">
        <v>0</v>
      </c>
      <c r="K491" s="242">
        <v>0</v>
      </c>
      <c r="L491" s="110">
        <v>0</v>
      </c>
      <c r="M491" s="107">
        <v>0</v>
      </c>
      <c r="N491" s="107">
        <v>0</v>
      </c>
      <c r="P491" s="6"/>
      <c r="Q491" s="6"/>
      <c r="R491" s="6"/>
    </row>
    <row r="492" spans="1:18" ht="13.5" thickBot="1" x14ac:dyDescent="0.25">
      <c r="B492" s="29"/>
      <c r="C492" s="369"/>
      <c r="D492" s="390" t="s">
        <v>47</v>
      </c>
      <c r="E492" s="446">
        <f>SUM(E483:E491)</f>
        <v>72493</v>
      </c>
      <c r="F492" s="892">
        <f t="shared" ref="F492" si="144">SUM(F483:F491)</f>
        <v>0</v>
      </c>
      <c r="G492" s="132">
        <f t="shared" ref="G492:N492" si="145">SUM(G483:G491)</f>
        <v>66300</v>
      </c>
      <c r="H492" s="132">
        <f t="shared" si="145"/>
        <v>54811</v>
      </c>
      <c r="I492" s="132">
        <f t="shared" si="145"/>
        <v>66300</v>
      </c>
      <c r="J492" s="435">
        <f t="shared" si="145"/>
        <v>0</v>
      </c>
      <c r="K492" s="132">
        <f>J492-F492</f>
        <v>0</v>
      </c>
      <c r="L492" s="724">
        <f t="shared" si="145"/>
        <v>0</v>
      </c>
      <c r="M492" s="725">
        <f t="shared" si="145"/>
        <v>0</v>
      </c>
      <c r="N492" s="725">
        <f t="shared" si="145"/>
        <v>0</v>
      </c>
      <c r="P492" s="6"/>
      <c r="Q492" s="6"/>
      <c r="R492" s="6"/>
    </row>
    <row r="493" spans="1:18" ht="5.25" customHeight="1" x14ac:dyDescent="0.2">
      <c r="B493" s="732"/>
      <c r="C493" s="288"/>
      <c r="D493" s="285"/>
      <c r="E493" s="469"/>
      <c r="F493" s="950"/>
      <c r="G493" s="284"/>
      <c r="H493" s="284"/>
      <c r="I493" s="284"/>
      <c r="J493" s="284"/>
      <c r="K493" s="284"/>
      <c r="L493" s="285"/>
      <c r="M493" s="285"/>
      <c r="N493" s="286"/>
      <c r="P493" s="6"/>
      <c r="Q493" s="6"/>
      <c r="R493" s="6"/>
    </row>
    <row r="494" spans="1:18" ht="10.5" customHeight="1" x14ac:dyDescent="0.2">
      <c r="B494" s="287"/>
      <c r="C494" s="293" t="s">
        <v>131</v>
      </c>
      <c r="D494" s="293"/>
      <c r="E494" s="294"/>
      <c r="F494" s="951"/>
      <c r="G494" s="290"/>
      <c r="H494" s="290"/>
      <c r="I494" s="290"/>
      <c r="J494" s="291"/>
      <c r="K494" s="291"/>
      <c r="L494" s="288"/>
      <c r="M494" s="288"/>
      <c r="N494" s="292"/>
      <c r="P494" s="6"/>
      <c r="Q494" s="6"/>
      <c r="R494" s="6"/>
    </row>
    <row r="495" spans="1:18" ht="5.25" customHeight="1" thickBot="1" x14ac:dyDescent="0.25">
      <c r="B495" s="295"/>
      <c r="C495" s="296"/>
      <c r="D495" s="296"/>
      <c r="E495" s="297"/>
      <c r="F495" s="952"/>
      <c r="G495" s="298"/>
      <c r="H495" s="298"/>
      <c r="I495" s="298"/>
      <c r="J495" s="299"/>
      <c r="K495" s="299"/>
      <c r="L495" s="300"/>
      <c r="M495" s="300"/>
      <c r="N495" s="301"/>
      <c r="P495" s="6"/>
      <c r="Q495" s="6"/>
      <c r="R495" s="6"/>
    </row>
    <row r="496" spans="1:18" s="4" customFormat="1" ht="25.5" thickBot="1" x14ac:dyDescent="0.3">
      <c r="B496" s="208"/>
      <c r="C496" s="209"/>
      <c r="D496" s="210" t="s">
        <v>0</v>
      </c>
      <c r="E496" s="211" t="s">
        <v>345</v>
      </c>
      <c r="F496" s="949" t="s">
        <v>346</v>
      </c>
      <c r="G496" s="212" t="s">
        <v>347</v>
      </c>
      <c r="H496" s="213" t="s">
        <v>348</v>
      </c>
      <c r="I496" s="213" t="s">
        <v>349</v>
      </c>
      <c r="J496" s="214" t="s">
        <v>350</v>
      </c>
      <c r="K496" s="215" t="s">
        <v>351</v>
      </c>
      <c r="L496" s="63" t="s">
        <v>7</v>
      </c>
      <c r="M496" s="216" t="s">
        <v>8</v>
      </c>
      <c r="N496" s="63" t="s">
        <v>352</v>
      </c>
    </row>
    <row r="497" spans="1:18" ht="14.25" customHeight="1" thickBot="1" x14ac:dyDescent="0.25">
      <c r="A497" s="1">
        <v>167</v>
      </c>
      <c r="B497" s="444">
        <v>5169</v>
      </c>
      <c r="C497" s="445">
        <v>5219</v>
      </c>
      <c r="D497" s="198" t="s">
        <v>132</v>
      </c>
      <c r="E497" s="128">
        <v>0</v>
      </c>
      <c r="F497" s="865">
        <v>0</v>
      </c>
      <c r="G497" s="33">
        <v>0</v>
      </c>
      <c r="H497" s="79">
        <v>0</v>
      </c>
      <c r="I497" s="33">
        <v>0</v>
      </c>
      <c r="J497" s="125">
        <v>0</v>
      </c>
      <c r="K497" s="731">
        <f>J497-F497</f>
        <v>0</v>
      </c>
      <c r="L497" s="23">
        <v>0</v>
      </c>
      <c r="M497" s="83">
        <v>0</v>
      </c>
      <c r="N497" s="198">
        <v>0</v>
      </c>
      <c r="P497" s="6"/>
      <c r="Q497" s="6"/>
      <c r="R497" s="6"/>
    </row>
    <row r="498" spans="1:18" ht="14.25" customHeight="1" thickBot="1" x14ac:dyDescent="0.25">
      <c r="B498" s="29"/>
      <c r="C498" s="369"/>
      <c r="D498" s="390" t="s">
        <v>133</v>
      </c>
      <c r="E498" s="446">
        <f>SUM(E497)</f>
        <v>0</v>
      </c>
      <c r="F498" s="860">
        <f>SUM(F497:F497)</f>
        <v>0</v>
      </c>
      <c r="G498" s="221">
        <f>SUM(G497:G497)</f>
        <v>0</v>
      </c>
      <c r="H498" s="132">
        <f>SUM(H497:H497)</f>
        <v>0</v>
      </c>
      <c r="I498" s="221">
        <f>SUM(I497)</f>
        <v>0</v>
      </c>
      <c r="J498" s="222">
        <f>SUM(J497:J497)</f>
        <v>0</v>
      </c>
      <c r="K498" s="370">
        <f>J498-F498</f>
        <v>0</v>
      </c>
      <c r="L498" s="63">
        <f>SUM(L497:L497)</f>
        <v>0</v>
      </c>
      <c r="M498" s="390">
        <f>SUM(M497:M497)</f>
        <v>0</v>
      </c>
      <c r="N498" s="725">
        <f>SUM(N497:N497)</f>
        <v>0</v>
      </c>
      <c r="P498" s="6"/>
      <c r="Q498" s="6"/>
      <c r="R498" s="6"/>
    </row>
    <row r="499" spans="1:18" ht="10.5" customHeight="1" x14ac:dyDescent="0.2">
      <c r="B499" s="22"/>
      <c r="C499" s="22"/>
      <c r="D499" s="200"/>
      <c r="E499" s="396"/>
      <c r="F499" s="884"/>
      <c r="G499" s="393"/>
      <c r="H499" s="393"/>
      <c r="I499" s="393"/>
      <c r="J499" s="394"/>
      <c r="K499" s="393"/>
      <c r="L499" s="200"/>
      <c r="M499" s="200"/>
      <c r="N499" s="200"/>
      <c r="P499" s="6"/>
      <c r="Q499" s="6"/>
      <c r="R499" s="6"/>
    </row>
    <row r="500" spans="1:18" ht="10.5" customHeight="1" x14ac:dyDescent="0.2">
      <c r="B500" s="22"/>
      <c r="C500" s="22"/>
      <c r="D500" s="200"/>
      <c r="E500" s="396"/>
      <c r="F500" s="884"/>
      <c r="G500" s="393"/>
      <c r="H500" s="393"/>
      <c r="I500" s="393"/>
      <c r="J500" s="394"/>
      <c r="K500" s="393"/>
      <c r="L500" s="200"/>
      <c r="M500" s="200"/>
      <c r="N500" s="200"/>
      <c r="P500" s="6"/>
      <c r="Q500" s="6"/>
      <c r="R500" s="6"/>
    </row>
    <row r="501" spans="1:18" ht="10.5" customHeight="1" x14ac:dyDescent="0.2">
      <c r="B501" s="22"/>
      <c r="C501" s="22"/>
      <c r="D501" s="200"/>
      <c r="E501" s="396"/>
      <c r="F501" s="884"/>
      <c r="G501" s="393"/>
      <c r="H501" s="393"/>
      <c r="I501" s="393"/>
      <c r="J501" s="394"/>
      <c r="K501" s="393"/>
      <c r="L501" s="200"/>
      <c r="M501" s="200"/>
      <c r="N501" s="200"/>
      <c r="P501" s="6"/>
      <c r="Q501" s="6"/>
      <c r="R501" s="6"/>
    </row>
    <row r="502" spans="1:18" ht="13.5" customHeight="1" x14ac:dyDescent="0.2">
      <c r="B502" s="495" t="s">
        <v>134</v>
      </c>
      <c r="C502" s="22"/>
      <c r="D502" s="200"/>
      <c r="E502" s="396"/>
      <c r="F502" s="884"/>
      <c r="G502" s="393"/>
      <c r="H502" s="393"/>
      <c r="I502" s="393"/>
      <c r="J502" s="394"/>
      <c r="K502" s="394"/>
      <c r="L502" s="200"/>
      <c r="M502" s="200"/>
      <c r="N502" s="200"/>
      <c r="P502" s="6"/>
      <c r="Q502" s="6"/>
      <c r="R502" s="6"/>
    </row>
    <row r="503" spans="1:18" ht="15.75" customHeight="1" x14ac:dyDescent="0.2">
      <c r="B503" s="274" t="s">
        <v>135</v>
      </c>
      <c r="C503" s="275"/>
      <c r="D503" s="275"/>
      <c r="E503" s="416"/>
      <c r="F503" s="869"/>
      <c r="G503" s="278"/>
      <c r="H503" s="278"/>
      <c r="I503" s="278"/>
      <c r="J503" s="278"/>
      <c r="K503" s="278"/>
      <c r="L503" s="279"/>
      <c r="M503" s="279"/>
      <c r="N503" s="279"/>
      <c r="P503" s="6"/>
      <c r="Q503" s="6"/>
      <c r="R503" s="6"/>
    </row>
    <row r="504" spans="1:18" ht="5.25" customHeight="1" thickBot="1" x14ac:dyDescent="0.25">
      <c r="B504" s="443"/>
      <c r="C504" s="279"/>
      <c r="D504" s="279"/>
      <c r="E504" s="436"/>
      <c r="F504" s="869"/>
      <c r="G504" s="278"/>
      <c r="H504" s="278"/>
      <c r="I504" s="278"/>
      <c r="J504" s="278"/>
      <c r="K504" s="278"/>
      <c r="L504" s="279"/>
      <c r="M504" s="279"/>
      <c r="N504" s="279"/>
      <c r="P504" s="6"/>
      <c r="Q504" s="6"/>
      <c r="R504" s="6"/>
    </row>
    <row r="505" spans="1:18" ht="6" customHeight="1" thickBot="1" x14ac:dyDescent="0.25">
      <c r="B505" s="280"/>
      <c r="C505" s="281"/>
      <c r="D505" s="281"/>
      <c r="E505" s="282"/>
      <c r="F505" s="950"/>
      <c r="G505" s="283"/>
      <c r="H505" s="283"/>
      <c r="I505" s="283"/>
      <c r="J505" s="284"/>
      <c r="K505" s="284"/>
      <c r="L505" s="285"/>
      <c r="M505" s="285"/>
      <c r="N505" s="286"/>
      <c r="P505" s="6"/>
      <c r="Q505" s="6"/>
      <c r="R505" s="6"/>
    </row>
    <row r="506" spans="1:18" ht="13.5" thickBot="1" x14ac:dyDescent="0.25">
      <c r="B506" s="287"/>
      <c r="C506" s="288"/>
      <c r="D506" s="219" t="s">
        <v>32</v>
      </c>
      <c r="E506" s="289"/>
      <c r="F506" s="951"/>
      <c r="G506" s="290"/>
      <c r="H506" s="290"/>
      <c r="I506" s="290"/>
      <c r="J506" s="291"/>
      <c r="K506" s="291"/>
      <c r="L506" s="288"/>
      <c r="M506" s="288"/>
      <c r="N506" s="292"/>
      <c r="P506" s="6"/>
      <c r="Q506" s="6"/>
      <c r="R506" s="6"/>
    </row>
    <row r="507" spans="1:18" ht="16.5" customHeight="1" thickBot="1" x14ac:dyDescent="0.25">
      <c r="B507" s="295"/>
      <c r="C507" s="296"/>
      <c r="D507" s="296" t="s">
        <v>33</v>
      </c>
      <c r="E507" s="297"/>
      <c r="F507" s="952"/>
      <c r="G507" s="298"/>
      <c r="H507" s="298"/>
      <c r="I507" s="298"/>
      <c r="J507" s="299"/>
      <c r="K507" s="299"/>
      <c r="L507" s="300"/>
      <c r="M507" s="300"/>
      <c r="N507" s="301"/>
      <c r="P507" s="6"/>
      <c r="Q507" s="6"/>
      <c r="R507" s="6"/>
    </row>
    <row r="508" spans="1:18" s="4" customFormat="1" ht="25.5" thickBot="1" x14ac:dyDescent="0.3">
      <c r="B508" s="208"/>
      <c r="C508" s="209"/>
      <c r="D508" s="210" t="s">
        <v>0</v>
      </c>
      <c r="E508" s="211" t="s">
        <v>345</v>
      </c>
      <c r="F508" s="949" t="s">
        <v>346</v>
      </c>
      <c r="G508" s="212" t="s">
        <v>347</v>
      </c>
      <c r="H508" s="213" t="s">
        <v>348</v>
      </c>
      <c r="I508" s="213" t="s">
        <v>349</v>
      </c>
      <c r="J508" s="214" t="s">
        <v>350</v>
      </c>
      <c r="K508" s="215" t="s">
        <v>351</v>
      </c>
      <c r="L508" s="63" t="s">
        <v>7</v>
      </c>
      <c r="M508" s="216" t="s">
        <v>8</v>
      </c>
      <c r="N508" s="63" t="s">
        <v>352</v>
      </c>
    </row>
    <row r="509" spans="1:18" ht="13.5" thickBot="1" x14ac:dyDescent="0.25">
      <c r="A509" s="1">
        <v>168</v>
      </c>
      <c r="B509" s="444">
        <v>1361</v>
      </c>
      <c r="C509" s="445"/>
      <c r="D509" s="613" t="s">
        <v>113</v>
      </c>
      <c r="E509" s="614">
        <v>1181</v>
      </c>
      <c r="F509" s="919">
        <v>900</v>
      </c>
      <c r="G509" s="635">
        <v>900</v>
      </c>
      <c r="H509" s="368">
        <v>883</v>
      </c>
      <c r="I509" s="367">
        <v>900</v>
      </c>
      <c r="J509" s="615">
        <v>800</v>
      </c>
      <c r="K509" s="856">
        <f>J509-F509</f>
        <v>-100</v>
      </c>
      <c r="L509" s="453">
        <v>800</v>
      </c>
      <c r="M509" s="483">
        <v>800</v>
      </c>
      <c r="N509" s="454">
        <v>800</v>
      </c>
      <c r="P509" s="6"/>
      <c r="Q509" s="6"/>
      <c r="R509" s="6"/>
    </row>
    <row r="510" spans="1:18" ht="13.5" thickBot="1" x14ac:dyDescent="0.25">
      <c r="B510" s="733"/>
      <c r="C510" s="369"/>
      <c r="D510" s="734" t="s">
        <v>47</v>
      </c>
      <c r="E510" s="735">
        <f>SUM(E509)</f>
        <v>1181</v>
      </c>
      <c r="F510" s="892">
        <f>SUM(F509:F509)</f>
        <v>900</v>
      </c>
      <c r="G510" s="132">
        <f>SUM(G509:G509)</f>
        <v>900</v>
      </c>
      <c r="H510" s="132">
        <f>SUM(H509:H509)</f>
        <v>883</v>
      </c>
      <c r="I510" s="221">
        <f>SUM(I509:I509)</f>
        <v>900</v>
      </c>
      <c r="J510" s="435">
        <f>SUM(J509:J509)</f>
        <v>800</v>
      </c>
      <c r="K510" s="124">
        <f>J510-F510</f>
        <v>-100</v>
      </c>
      <c r="L510" s="216">
        <f>SUM(L509:L509)</f>
        <v>800</v>
      </c>
      <c r="M510" s="63">
        <f>SUM(M509:M509)</f>
        <v>800</v>
      </c>
      <c r="N510" s="390">
        <f>SUM(N509:N509)</f>
        <v>800</v>
      </c>
      <c r="P510" s="6"/>
      <c r="Q510" s="6"/>
      <c r="R510" s="6"/>
    </row>
    <row r="511" spans="1:18" x14ac:dyDescent="0.2">
      <c r="B511" s="736"/>
      <c r="C511" s="530"/>
      <c r="D511" s="737"/>
      <c r="E511" s="738"/>
      <c r="F511" s="884"/>
      <c r="G511" s="394"/>
      <c r="H511" s="394"/>
      <c r="I511" s="394"/>
      <c r="J511" s="394"/>
      <c r="K511" s="565"/>
      <c r="L511" s="546"/>
      <c r="M511" s="546"/>
      <c r="N511" s="546"/>
      <c r="P511" s="6"/>
      <c r="Q511" s="6"/>
      <c r="R511" s="6"/>
    </row>
    <row r="512" spans="1:18" x14ac:dyDescent="0.2">
      <c r="B512" s="736"/>
      <c r="C512" s="530"/>
      <c r="D512" s="737"/>
      <c r="E512" s="738"/>
      <c r="F512" s="884"/>
      <c r="G512" s="394"/>
      <c r="H512" s="394"/>
      <c r="I512" s="394"/>
      <c r="J512" s="394"/>
      <c r="K512" s="565"/>
      <c r="L512" s="546"/>
      <c r="M512" s="546"/>
      <c r="N512" s="546"/>
      <c r="P512" s="6"/>
      <c r="Q512" s="6"/>
      <c r="R512" s="6"/>
    </row>
    <row r="513" spans="1:18" x14ac:dyDescent="0.2">
      <c r="B513" s="736"/>
      <c r="C513" s="530"/>
      <c r="D513" s="737"/>
      <c r="E513" s="738"/>
      <c r="F513" s="884"/>
      <c r="G513" s="394"/>
      <c r="H513" s="394"/>
      <c r="I513" s="394"/>
      <c r="J513" s="394"/>
      <c r="K513" s="565"/>
      <c r="L513" s="546"/>
      <c r="M513" s="546"/>
      <c r="N513" s="546"/>
      <c r="P513" s="6"/>
      <c r="Q513" s="6"/>
      <c r="R513" s="6"/>
    </row>
    <row r="514" spans="1:18" x14ac:dyDescent="0.2">
      <c r="B514" s="736"/>
      <c r="C514" s="530"/>
      <c r="D514" s="737"/>
      <c r="E514" s="738"/>
      <c r="F514" s="884"/>
      <c r="G514" s="394"/>
      <c r="H514" s="394"/>
      <c r="I514" s="394"/>
      <c r="J514" s="394"/>
      <c r="K514" s="565"/>
      <c r="L514" s="546"/>
      <c r="M514" s="546"/>
      <c r="N514" s="546"/>
      <c r="P514" s="6"/>
      <c r="Q514" s="6"/>
      <c r="R514" s="6"/>
    </row>
    <row r="515" spans="1:18" x14ac:dyDescent="0.2">
      <c r="B515" s="736"/>
      <c r="C515" s="530"/>
      <c r="D515" s="737"/>
      <c r="E515" s="738"/>
      <c r="F515" s="884"/>
      <c r="G515" s="394"/>
      <c r="H515" s="394"/>
      <c r="I515" s="394"/>
      <c r="J515" s="394"/>
      <c r="K515" s="565"/>
      <c r="L515" s="546"/>
      <c r="M515" s="546"/>
      <c r="N515" s="546"/>
      <c r="P515" s="6"/>
      <c r="Q515" s="6"/>
      <c r="R515" s="6"/>
    </row>
    <row r="516" spans="1:18" x14ac:dyDescent="0.2">
      <c r="B516" s="736"/>
      <c r="C516" s="530"/>
      <c r="D516" s="737"/>
      <c r="E516" s="738"/>
      <c r="F516" s="884"/>
      <c r="G516" s="394"/>
      <c r="H516" s="394"/>
      <c r="I516" s="394"/>
      <c r="J516" s="394"/>
      <c r="K516" s="565"/>
      <c r="L516" s="546"/>
      <c r="M516" s="546"/>
      <c r="N516" s="546"/>
      <c r="P516" s="6"/>
      <c r="Q516" s="6"/>
      <c r="R516" s="6"/>
    </row>
    <row r="517" spans="1:18" ht="13.5" thickBot="1" x14ac:dyDescent="0.25">
      <c r="B517" s="736"/>
      <c r="C517" s="530"/>
      <c r="D517" s="737"/>
      <c r="E517" s="738"/>
      <c r="F517" s="884"/>
      <c r="G517" s="394"/>
      <c r="H517" s="394"/>
      <c r="I517" s="394"/>
      <c r="J517" s="394"/>
      <c r="K517" s="565"/>
      <c r="L517" s="546"/>
      <c r="M517" s="546"/>
      <c r="N517" s="546"/>
      <c r="P517" s="6"/>
      <c r="Q517" s="6"/>
      <c r="R517" s="6"/>
    </row>
    <row r="518" spans="1:18" ht="11.25" customHeight="1" x14ac:dyDescent="0.2">
      <c r="B518" s="280"/>
      <c r="C518" s="371"/>
      <c r="D518" s="373"/>
      <c r="E518" s="418"/>
      <c r="F518" s="950"/>
      <c r="G518" s="373"/>
      <c r="H518" s="373"/>
      <c r="I518" s="373"/>
      <c r="J518" s="284"/>
      <c r="K518" s="284"/>
      <c r="L518" s="285"/>
      <c r="M518" s="285"/>
      <c r="N518" s="286"/>
      <c r="P518" s="6"/>
      <c r="Q518" s="6"/>
      <c r="R518" s="6"/>
    </row>
    <row r="519" spans="1:18" ht="10.5" customHeight="1" x14ac:dyDescent="0.2">
      <c r="B519" s="287"/>
      <c r="C519" s="293" t="s">
        <v>48</v>
      </c>
      <c r="D519" s="293"/>
      <c r="E519" s="294"/>
      <c r="F519" s="951"/>
      <c r="G519" s="290"/>
      <c r="H519" s="290"/>
      <c r="I519" s="290"/>
      <c r="J519" s="291"/>
      <c r="K519" s="291"/>
      <c r="L519" s="288"/>
      <c r="M519" s="288"/>
      <c r="N519" s="292"/>
      <c r="P519" s="6"/>
      <c r="Q519" s="6"/>
      <c r="R519" s="6"/>
    </row>
    <row r="520" spans="1:18" ht="9.75" customHeight="1" thickBot="1" x14ac:dyDescent="0.25">
      <c r="B520" s="295"/>
      <c r="C520" s="296"/>
      <c r="D520" s="296"/>
      <c r="E520" s="297"/>
      <c r="F520" s="952"/>
      <c r="G520" s="298"/>
      <c r="H520" s="298"/>
      <c r="I520" s="298"/>
      <c r="J520" s="299"/>
      <c r="K520" s="299"/>
      <c r="L520" s="300"/>
      <c r="M520" s="300"/>
      <c r="N520" s="301"/>
      <c r="P520" s="6"/>
      <c r="Q520" s="6"/>
      <c r="R520" s="6"/>
    </row>
    <row r="521" spans="1:18" s="4" customFormat="1" ht="25.5" thickBot="1" x14ac:dyDescent="0.3">
      <c r="B521" s="208"/>
      <c r="C521" s="209"/>
      <c r="D521" s="210" t="s">
        <v>0</v>
      </c>
      <c r="E521" s="211" t="s">
        <v>345</v>
      </c>
      <c r="F521" s="949" t="s">
        <v>346</v>
      </c>
      <c r="G521" s="212" t="s">
        <v>347</v>
      </c>
      <c r="H521" s="213" t="s">
        <v>348</v>
      </c>
      <c r="I521" s="213" t="s">
        <v>349</v>
      </c>
      <c r="J521" s="214" t="s">
        <v>350</v>
      </c>
      <c r="K521" s="215" t="s">
        <v>351</v>
      </c>
      <c r="L521" s="62" t="s">
        <v>7</v>
      </c>
      <c r="M521" s="216" t="s">
        <v>8</v>
      </c>
      <c r="N521" s="63" t="s">
        <v>352</v>
      </c>
    </row>
    <row r="522" spans="1:18" x14ac:dyDescent="0.2">
      <c r="A522" s="1">
        <v>169</v>
      </c>
      <c r="B522" s="684">
        <v>2321</v>
      </c>
      <c r="C522" s="78">
        <v>3421</v>
      </c>
      <c r="D522" s="697" t="s">
        <v>136</v>
      </c>
      <c r="E522" s="189">
        <v>15</v>
      </c>
      <c r="F522" s="865">
        <v>0</v>
      </c>
      <c r="G522" s="197">
        <v>15</v>
      </c>
      <c r="H522" s="34">
        <v>15</v>
      </c>
      <c r="I522" s="197">
        <v>15</v>
      </c>
      <c r="J522" s="125">
        <v>0</v>
      </c>
      <c r="K522" s="739">
        <f t="shared" ref="K522:K528" si="146">J522-F522</f>
        <v>0</v>
      </c>
      <c r="L522" s="248">
        <v>0</v>
      </c>
      <c r="M522" s="248">
        <v>0</v>
      </c>
      <c r="N522" s="248">
        <v>0</v>
      </c>
      <c r="P522" s="6"/>
      <c r="Q522" s="6"/>
      <c r="R522" s="6"/>
    </row>
    <row r="523" spans="1:18" x14ac:dyDescent="0.2">
      <c r="A523" s="1">
        <v>170</v>
      </c>
      <c r="B523" s="329">
        <v>2111</v>
      </c>
      <c r="C523" s="330">
        <v>6171</v>
      </c>
      <c r="D523" s="463" t="s">
        <v>87</v>
      </c>
      <c r="E523" s="464">
        <v>115</v>
      </c>
      <c r="F523" s="863">
        <v>60</v>
      </c>
      <c r="G523" s="327">
        <v>70</v>
      </c>
      <c r="H523" s="183">
        <v>79</v>
      </c>
      <c r="I523" s="327">
        <v>70</v>
      </c>
      <c r="J523" s="238">
        <v>60</v>
      </c>
      <c r="K523" s="740">
        <f>J523-F523</f>
        <v>0</v>
      </c>
      <c r="L523" s="237">
        <v>60</v>
      </c>
      <c r="M523" s="237">
        <v>60</v>
      </c>
      <c r="N523" s="237">
        <v>60</v>
      </c>
      <c r="P523" s="6"/>
      <c r="Q523" s="6"/>
      <c r="R523" s="6"/>
    </row>
    <row r="524" spans="1:18" x14ac:dyDescent="0.2">
      <c r="A524" s="1">
        <v>171</v>
      </c>
      <c r="B524" s="329">
        <v>2212</v>
      </c>
      <c r="C524" s="330">
        <v>6171</v>
      </c>
      <c r="D524" s="463" t="s">
        <v>91</v>
      </c>
      <c r="E524" s="464">
        <v>32</v>
      </c>
      <c r="F524" s="863">
        <v>40</v>
      </c>
      <c r="G524" s="327">
        <v>40</v>
      </c>
      <c r="H524" s="183">
        <v>25</v>
      </c>
      <c r="I524" s="327">
        <v>40</v>
      </c>
      <c r="J524" s="238">
        <v>40</v>
      </c>
      <c r="K524" s="731">
        <f t="shared" si="146"/>
        <v>0</v>
      </c>
      <c r="L524" s="237">
        <v>40</v>
      </c>
      <c r="M524" s="237">
        <v>40</v>
      </c>
      <c r="N524" s="237">
        <v>40</v>
      </c>
      <c r="P524" s="6"/>
      <c r="Q524" s="6"/>
      <c r="R524" s="6"/>
    </row>
    <row r="525" spans="1:18" x14ac:dyDescent="0.2">
      <c r="A525" s="1">
        <v>172</v>
      </c>
      <c r="B525" s="329">
        <v>2322</v>
      </c>
      <c r="C525" s="330">
        <v>6171</v>
      </c>
      <c r="D525" s="463" t="s">
        <v>137</v>
      </c>
      <c r="E525" s="464">
        <v>47</v>
      </c>
      <c r="F525" s="863">
        <v>0</v>
      </c>
      <c r="G525" s="327">
        <v>47</v>
      </c>
      <c r="H525" s="183">
        <v>47</v>
      </c>
      <c r="I525" s="327">
        <v>47</v>
      </c>
      <c r="J525" s="238">
        <v>0</v>
      </c>
      <c r="K525" s="731">
        <f t="shared" si="146"/>
        <v>0</v>
      </c>
      <c r="L525" s="237">
        <v>0</v>
      </c>
      <c r="M525" s="237">
        <v>0</v>
      </c>
      <c r="N525" s="237">
        <v>0</v>
      </c>
      <c r="P525" s="6"/>
      <c r="Q525" s="6"/>
      <c r="R525" s="6"/>
    </row>
    <row r="526" spans="1:18" x14ac:dyDescent="0.2">
      <c r="A526" s="1">
        <v>173</v>
      </c>
      <c r="B526" s="103">
        <v>2324</v>
      </c>
      <c r="C526" s="104">
        <v>6171</v>
      </c>
      <c r="D526" s="624" t="s">
        <v>138</v>
      </c>
      <c r="E526" s="625">
        <v>60</v>
      </c>
      <c r="F526" s="862">
        <v>0</v>
      </c>
      <c r="G526" s="108">
        <v>45</v>
      </c>
      <c r="H526" s="107">
        <v>57</v>
      </c>
      <c r="I526" s="108">
        <v>45</v>
      </c>
      <c r="J526" s="109">
        <v>0</v>
      </c>
      <c r="K526" s="741">
        <f t="shared" si="146"/>
        <v>0</v>
      </c>
      <c r="L526" s="232">
        <v>0</v>
      </c>
      <c r="M526" s="232">
        <v>0</v>
      </c>
      <c r="N526" s="232">
        <v>0</v>
      </c>
      <c r="P526" s="6"/>
      <c r="Q526" s="6"/>
      <c r="R526" s="6"/>
    </row>
    <row r="527" spans="1:18" ht="13.5" thickBot="1" x14ac:dyDescent="0.25">
      <c r="A527" s="1">
        <v>174</v>
      </c>
      <c r="B527" s="449">
        <v>3113</v>
      </c>
      <c r="C527" s="86">
        <v>6171</v>
      </c>
      <c r="D527" s="93" t="s">
        <v>139</v>
      </c>
      <c r="E527" s="626">
        <v>0</v>
      </c>
      <c r="F527" s="895">
        <v>0</v>
      </c>
      <c r="G527" s="89">
        <v>0</v>
      </c>
      <c r="H527" s="88">
        <v>0</v>
      </c>
      <c r="I527" s="89">
        <v>0</v>
      </c>
      <c r="J527" s="91">
        <v>0</v>
      </c>
      <c r="K527" s="452">
        <f t="shared" si="146"/>
        <v>0</v>
      </c>
      <c r="L527" s="388">
        <v>0</v>
      </c>
      <c r="M527" s="388">
        <v>0</v>
      </c>
      <c r="N527" s="388">
        <v>0</v>
      </c>
      <c r="P527" s="6"/>
      <c r="Q527" s="6"/>
      <c r="R527" s="6"/>
    </row>
    <row r="528" spans="1:18" ht="13.5" thickBot="1" x14ac:dyDescent="0.25">
      <c r="B528" s="29"/>
      <c r="C528" s="369"/>
      <c r="D528" s="390" t="s">
        <v>47</v>
      </c>
      <c r="E528" s="446">
        <f t="shared" ref="E528:J528" si="147">SUM(E522:E527)</f>
        <v>269</v>
      </c>
      <c r="F528" s="860">
        <f t="shared" ref="F528" si="148">SUM(F522:F527)</f>
        <v>100</v>
      </c>
      <c r="G528" s="221">
        <f t="shared" si="147"/>
        <v>217</v>
      </c>
      <c r="H528" s="132">
        <f t="shared" si="147"/>
        <v>223</v>
      </c>
      <c r="I528" s="370">
        <f t="shared" si="147"/>
        <v>217</v>
      </c>
      <c r="J528" s="222">
        <f t="shared" si="147"/>
        <v>100</v>
      </c>
      <c r="K528" s="714">
        <f t="shared" si="146"/>
        <v>0</v>
      </c>
      <c r="L528" s="216">
        <f>SUM(L522:L526)</f>
        <v>100</v>
      </c>
      <c r="M528" s="63">
        <f>SUM(M522:M526)</f>
        <v>100</v>
      </c>
      <c r="N528" s="725">
        <f>SUM(N522:N526)</f>
        <v>100</v>
      </c>
      <c r="P528" s="6"/>
      <c r="Q528" s="6"/>
      <c r="R528" s="6"/>
    </row>
    <row r="529" spans="1:18" ht="9.75" customHeight="1" thickBot="1" x14ac:dyDescent="0.25">
      <c r="B529" s="280"/>
      <c r="C529" s="281"/>
      <c r="D529" s="281"/>
      <c r="E529" s="282"/>
      <c r="F529" s="950"/>
      <c r="G529" s="283"/>
      <c r="H529" s="283"/>
      <c r="I529" s="283"/>
      <c r="J529" s="284"/>
      <c r="K529" s="284"/>
      <c r="L529" s="285"/>
      <c r="M529" s="285"/>
      <c r="N529" s="286"/>
      <c r="P529" s="6"/>
      <c r="Q529" s="6"/>
      <c r="R529" s="6"/>
    </row>
    <row r="530" spans="1:18" ht="14.25" customHeight="1" thickBot="1" x14ac:dyDescent="0.25">
      <c r="B530" s="287"/>
      <c r="C530" s="245" t="s">
        <v>69</v>
      </c>
      <c r="D530" s="399"/>
      <c r="E530" s="400"/>
      <c r="F530" s="951"/>
      <c r="G530" s="290"/>
      <c r="H530" s="290"/>
      <c r="I530" s="290"/>
      <c r="J530" s="291"/>
      <c r="K530" s="291"/>
      <c r="L530" s="288"/>
      <c r="M530" s="288"/>
      <c r="N530" s="292"/>
      <c r="P530" s="6"/>
      <c r="Q530" s="6"/>
      <c r="R530" s="6"/>
    </row>
    <row r="531" spans="1:18" x14ac:dyDescent="0.2">
      <c r="B531" s="287"/>
      <c r="C531" s="293" t="s">
        <v>101</v>
      </c>
      <c r="D531" s="293"/>
      <c r="E531" s="294"/>
      <c r="F531" s="951"/>
      <c r="G531" s="290"/>
      <c r="H531" s="290"/>
      <c r="I531" s="290"/>
      <c r="J531" s="291"/>
      <c r="K531" s="291"/>
      <c r="L531" s="288"/>
      <c r="M531" s="288"/>
      <c r="N531" s="292"/>
      <c r="P531" s="6"/>
      <c r="Q531" s="6"/>
      <c r="R531" s="6"/>
    </row>
    <row r="532" spans="1:18" ht="3" customHeight="1" thickBot="1" x14ac:dyDescent="0.25">
      <c r="B532" s="295"/>
      <c r="C532" s="296"/>
      <c r="D532" s="296"/>
      <c r="E532" s="297"/>
      <c r="F532" s="952"/>
      <c r="G532" s="298"/>
      <c r="H532" s="298"/>
      <c r="I532" s="298"/>
      <c r="J532" s="299"/>
      <c r="K532" s="299"/>
      <c r="L532" s="300"/>
      <c r="M532" s="300"/>
      <c r="N532" s="301"/>
      <c r="P532" s="6"/>
      <c r="Q532" s="6"/>
      <c r="R532" s="6"/>
    </row>
    <row r="533" spans="1:18" s="4" customFormat="1" ht="25.5" thickBot="1" x14ac:dyDescent="0.3">
      <c r="B533" s="208"/>
      <c r="C533" s="209"/>
      <c r="D533" s="210" t="s">
        <v>0</v>
      </c>
      <c r="E533" s="211" t="s">
        <v>345</v>
      </c>
      <c r="F533" s="949" t="s">
        <v>346</v>
      </c>
      <c r="G533" s="212" t="s">
        <v>347</v>
      </c>
      <c r="H533" s="213" t="s">
        <v>348</v>
      </c>
      <c r="I533" s="213" t="s">
        <v>349</v>
      </c>
      <c r="J533" s="214" t="s">
        <v>350</v>
      </c>
      <c r="K533" s="215" t="s">
        <v>351</v>
      </c>
      <c r="L533" s="62" t="s">
        <v>7</v>
      </c>
      <c r="M533" s="216" t="s">
        <v>8</v>
      </c>
      <c r="N533" s="63" t="s">
        <v>352</v>
      </c>
    </row>
    <row r="534" spans="1:18" x14ac:dyDescent="0.2">
      <c r="A534" s="1">
        <v>175</v>
      </c>
      <c r="B534" s="548">
        <v>5169</v>
      </c>
      <c r="C534" s="742">
        <v>2143</v>
      </c>
      <c r="D534" s="601" t="s">
        <v>211</v>
      </c>
      <c r="E534" s="541">
        <v>237</v>
      </c>
      <c r="F534" s="907">
        <v>350</v>
      </c>
      <c r="G534" s="42">
        <v>246</v>
      </c>
      <c r="H534" s="19">
        <v>104</v>
      </c>
      <c r="I534" s="18">
        <v>246</v>
      </c>
      <c r="J534" s="167">
        <v>450</v>
      </c>
      <c r="K534" s="743">
        <f t="shared" ref="K534:K556" si="149">J534-F534</f>
        <v>100</v>
      </c>
      <c r="L534" s="744">
        <v>500</v>
      </c>
      <c r="M534" s="45">
        <v>450</v>
      </c>
      <c r="N534" s="45">
        <v>450</v>
      </c>
      <c r="P534" s="6"/>
      <c r="Q534" s="6"/>
      <c r="R534" s="6"/>
    </row>
    <row r="535" spans="1:18" ht="13.5" thickBot="1" x14ac:dyDescent="0.25">
      <c r="A535" s="1">
        <v>176</v>
      </c>
      <c r="B535" s="179">
        <v>5194</v>
      </c>
      <c r="C535" s="745">
        <v>2143</v>
      </c>
      <c r="D535" s="746" t="s">
        <v>263</v>
      </c>
      <c r="E535" s="747">
        <v>7</v>
      </c>
      <c r="F535" s="931">
        <v>0</v>
      </c>
      <c r="G535" s="159">
        <v>4</v>
      </c>
      <c r="H535" s="162">
        <v>4</v>
      </c>
      <c r="I535" s="161">
        <v>4</v>
      </c>
      <c r="J535" s="163">
        <v>0</v>
      </c>
      <c r="K535" s="741">
        <f t="shared" si="149"/>
        <v>0</v>
      </c>
      <c r="L535" s="597">
        <v>0</v>
      </c>
      <c r="M535" s="87">
        <v>0</v>
      </c>
      <c r="N535" s="87">
        <v>0</v>
      </c>
      <c r="P535" s="6"/>
      <c r="Q535" s="6"/>
      <c r="R535" s="6"/>
    </row>
    <row r="536" spans="1:18" ht="13.5" thickBot="1" x14ac:dyDescent="0.25">
      <c r="B536" s="208"/>
      <c r="C536" s="596"/>
      <c r="D536" s="748" t="s">
        <v>276</v>
      </c>
      <c r="E536" s="491">
        <f t="shared" ref="E536:J536" si="150">SUM(E534:E535)</f>
        <v>244</v>
      </c>
      <c r="F536" s="908">
        <f t="shared" si="150"/>
        <v>350</v>
      </c>
      <c r="G536" s="318">
        <f t="shared" si="150"/>
        <v>250</v>
      </c>
      <c r="H536" s="554">
        <f t="shared" si="150"/>
        <v>108</v>
      </c>
      <c r="I536" s="749">
        <f t="shared" si="150"/>
        <v>250</v>
      </c>
      <c r="J536" s="555">
        <f t="shared" si="150"/>
        <v>450</v>
      </c>
      <c r="K536" s="750">
        <f t="shared" si="149"/>
        <v>100</v>
      </c>
      <c r="L536" s="633">
        <f>SUM(L534)</f>
        <v>500</v>
      </c>
      <c r="M536" s="114">
        <f>SUM(M534)</f>
        <v>450</v>
      </c>
      <c r="N536" s="114">
        <f>SUM(N534)</f>
        <v>450</v>
      </c>
      <c r="P536" s="6"/>
      <c r="Q536" s="6"/>
      <c r="R536" s="6"/>
    </row>
    <row r="537" spans="1:18" x14ac:dyDescent="0.2">
      <c r="A537" s="1">
        <v>177</v>
      </c>
      <c r="B537" s="751">
        <v>5139</v>
      </c>
      <c r="C537" s="176">
        <v>3319</v>
      </c>
      <c r="D537" s="177" t="s">
        <v>191</v>
      </c>
      <c r="E537" s="541">
        <v>1</v>
      </c>
      <c r="F537" s="907">
        <v>0</v>
      </c>
      <c r="G537" s="42">
        <v>10</v>
      </c>
      <c r="H537" s="19">
        <v>0</v>
      </c>
      <c r="I537" s="42">
        <v>10</v>
      </c>
      <c r="J537" s="167">
        <v>0</v>
      </c>
      <c r="K537" s="739">
        <f t="shared" si="149"/>
        <v>0</v>
      </c>
      <c r="L537" s="542">
        <v>0</v>
      </c>
      <c r="M537" s="542">
        <v>0</v>
      </c>
      <c r="N537" s="542">
        <v>0</v>
      </c>
      <c r="P537" s="6"/>
      <c r="Q537" s="6"/>
      <c r="R537" s="6"/>
    </row>
    <row r="538" spans="1:18" x14ac:dyDescent="0.2">
      <c r="A538" s="1">
        <v>178</v>
      </c>
      <c r="B538" s="321">
        <v>5164</v>
      </c>
      <c r="C538" s="752">
        <v>3319</v>
      </c>
      <c r="D538" s="576" t="s">
        <v>205</v>
      </c>
      <c r="E538" s="526">
        <v>0</v>
      </c>
      <c r="F538" s="914">
        <v>0</v>
      </c>
      <c r="G538" s="150">
        <v>0</v>
      </c>
      <c r="H538" s="153">
        <v>0</v>
      </c>
      <c r="I538" s="150">
        <v>0</v>
      </c>
      <c r="J538" s="154">
        <v>0</v>
      </c>
      <c r="K538" s="753">
        <f t="shared" si="149"/>
        <v>0</v>
      </c>
      <c r="L538" s="323">
        <v>0</v>
      </c>
      <c r="M538" s="323">
        <v>0</v>
      </c>
      <c r="N538" s="323">
        <v>0</v>
      </c>
      <c r="P538" s="6"/>
      <c r="Q538" s="6"/>
      <c r="R538" s="6"/>
    </row>
    <row r="539" spans="1:18" x14ac:dyDescent="0.2">
      <c r="A539" s="1">
        <v>179</v>
      </c>
      <c r="B539" s="321">
        <v>5169</v>
      </c>
      <c r="C539" s="752">
        <v>3319</v>
      </c>
      <c r="D539" s="576" t="s">
        <v>211</v>
      </c>
      <c r="E539" s="526">
        <v>105</v>
      </c>
      <c r="F539" s="914">
        <v>220</v>
      </c>
      <c r="G539" s="150">
        <v>105</v>
      </c>
      <c r="H539" s="153">
        <v>105</v>
      </c>
      <c r="I539" s="150">
        <v>105</v>
      </c>
      <c r="J539" s="154">
        <v>500</v>
      </c>
      <c r="K539" s="740">
        <f>J539-F539</f>
        <v>280</v>
      </c>
      <c r="L539" s="323">
        <v>500</v>
      </c>
      <c r="M539" s="323">
        <v>500</v>
      </c>
      <c r="N539" s="323">
        <v>500</v>
      </c>
      <c r="P539" s="6"/>
      <c r="Q539" s="6"/>
      <c r="R539" s="6"/>
    </row>
    <row r="540" spans="1:18" ht="13.5" thickBot="1" x14ac:dyDescent="0.25">
      <c r="A540" s="1">
        <v>180</v>
      </c>
      <c r="B540" s="321">
        <v>5194</v>
      </c>
      <c r="C540" s="752">
        <v>3319</v>
      </c>
      <c r="D540" s="576" t="s">
        <v>263</v>
      </c>
      <c r="E540" s="526">
        <v>53</v>
      </c>
      <c r="F540" s="914">
        <v>30</v>
      </c>
      <c r="G540" s="150">
        <v>76</v>
      </c>
      <c r="H540" s="153">
        <v>39</v>
      </c>
      <c r="I540" s="150">
        <v>76</v>
      </c>
      <c r="J540" s="154">
        <v>0</v>
      </c>
      <c r="K540" s="740">
        <f>J540-F540</f>
        <v>-30</v>
      </c>
      <c r="L540" s="323">
        <v>0</v>
      </c>
      <c r="M540" s="323">
        <v>0</v>
      </c>
      <c r="N540" s="323">
        <v>0</v>
      </c>
      <c r="P540" s="6"/>
      <c r="Q540" s="6"/>
      <c r="R540" s="6"/>
    </row>
    <row r="541" spans="1:18" ht="13.5" thickBot="1" x14ac:dyDescent="0.25">
      <c r="B541" s="208"/>
      <c r="C541" s="596"/>
      <c r="D541" s="754" t="s">
        <v>277</v>
      </c>
      <c r="E541" s="71">
        <f t="shared" ref="E541:J541" si="151">SUM(E537:E540)</f>
        <v>159</v>
      </c>
      <c r="F541" s="908">
        <f t="shared" ref="F541" si="152">SUM(F537:F540)</f>
        <v>250</v>
      </c>
      <c r="G541" s="318">
        <f t="shared" si="151"/>
        <v>191</v>
      </c>
      <c r="H541" s="755">
        <f t="shared" si="151"/>
        <v>144</v>
      </c>
      <c r="I541" s="318">
        <f t="shared" si="151"/>
        <v>191</v>
      </c>
      <c r="J541" s="555">
        <f t="shared" si="151"/>
        <v>500</v>
      </c>
      <c r="K541" s="756">
        <f t="shared" si="149"/>
        <v>250</v>
      </c>
      <c r="L541" s="757">
        <f>SUM(L537:L540)</f>
        <v>500</v>
      </c>
      <c r="M541" s="755">
        <f>SUM(M537:M540)</f>
        <v>500</v>
      </c>
      <c r="N541" s="755">
        <f>SUM(N537:N540)</f>
        <v>500</v>
      </c>
      <c r="P541" s="6"/>
      <c r="Q541" s="6"/>
      <c r="R541" s="6"/>
    </row>
    <row r="542" spans="1:18" x14ac:dyDescent="0.2">
      <c r="A542" s="1">
        <v>181</v>
      </c>
      <c r="B542" s="9">
        <v>5139</v>
      </c>
      <c r="C542" s="65">
        <v>3421</v>
      </c>
      <c r="D542" s="184" t="s">
        <v>191</v>
      </c>
      <c r="E542" s="57">
        <v>0</v>
      </c>
      <c r="F542" s="885">
        <v>10</v>
      </c>
      <c r="G542" s="140">
        <v>0</v>
      </c>
      <c r="H542" s="141">
        <v>0</v>
      </c>
      <c r="I542" s="140">
        <v>0</v>
      </c>
      <c r="J542" s="144">
        <v>10</v>
      </c>
      <c r="K542" s="758">
        <f t="shared" si="149"/>
        <v>0</v>
      </c>
      <c r="L542" s="140">
        <v>10</v>
      </c>
      <c r="M542" s="186">
        <v>10</v>
      </c>
      <c r="N542" s="186">
        <v>10</v>
      </c>
      <c r="P542" s="6"/>
      <c r="Q542" s="6"/>
      <c r="R542" s="6"/>
    </row>
    <row r="543" spans="1:18" x14ac:dyDescent="0.2">
      <c r="A543" s="1">
        <v>182</v>
      </c>
      <c r="B543" s="759">
        <v>5163</v>
      </c>
      <c r="C543" s="65">
        <v>3421</v>
      </c>
      <c r="D543" s="760" t="s">
        <v>183</v>
      </c>
      <c r="E543" s="57">
        <v>2</v>
      </c>
      <c r="F543" s="885">
        <v>4</v>
      </c>
      <c r="G543" s="140">
        <v>2</v>
      </c>
      <c r="H543" s="141">
        <v>2</v>
      </c>
      <c r="I543" s="140">
        <v>2</v>
      </c>
      <c r="J543" s="144">
        <v>4</v>
      </c>
      <c r="K543" s="740">
        <f t="shared" si="149"/>
        <v>0</v>
      </c>
      <c r="L543" s="140">
        <v>4</v>
      </c>
      <c r="M543" s="141">
        <v>4</v>
      </c>
      <c r="N543" s="141">
        <v>4</v>
      </c>
      <c r="P543" s="6"/>
      <c r="Q543" s="6"/>
      <c r="R543" s="6"/>
    </row>
    <row r="544" spans="1:18" x14ac:dyDescent="0.2">
      <c r="A544" s="1">
        <v>183</v>
      </c>
      <c r="B544" s="321">
        <v>5169</v>
      </c>
      <c r="C544" s="425">
        <v>3421</v>
      </c>
      <c r="D544" s="760" t="s">
        <v>211</v>
      </c>
      <c r="E544" s="57">
        <v>145</v>
      </c>
      <c r="F544" s="885">
        <v>116</v>
      </c>
      <c r="G544" s="140">
        <v>145</v>
      </c>
      <c r="H544" s="141">
        <v>145</v>
      </c>
      <c r="I544" s="140">
        <v>145</v>
      </c>
      <c r="J544" s="144">
        <v>116</v>
      </c>
      <c r="K544" s="761">
        <f t="shared" si="149"/>
        <v>0</v>
      </c>
      <c r="L544" s="140">
        <v>116</v>
      </c>
      <c r="M544" s="141">
        <v>116</v>
      </c>
      <c r="N544" s="141">
        <v>116</v>
      </c>
      <c r="P544" s="6"/>
      <c r="Q544" s="6"/>
      <c r="R544" s="6"/>
    </row>
    <row r="545" spans="1:18" ht="13.5" thickBot="1" x14ac:dyDescent="0.25">
      <c r="A545" s="1">
        <v>184</v>
      </c>
      <c r="B545" s="179">
        <v>5194</v>
      </c>
      <c r="C545" s="577">
        <v>3421</v>
      </c>
      <c r="D545" s="578" t="s">
        <v>263</v>
      </c>
      <c r="E545" s="527">
        <v>0</v>
      </c>
      <c r="F545" s="931">
        <v>10</v>
      </c>
      <c r="G545" s="661">
        <v>0</v>
      </c>
      <c r="H545" s="662">
        <v>0</v>
      </c>
      <c r="I545" s="661">
        <v>0</v>
      </c>
      <c r="J545" s="163">
        <v>10</v>
      </c>
      <c r="K545" s="713">
        <f t="shared" si="149"/>
        <v>0</v>
      </c>
      <c r="L545" s="661">
        <v>5</v>
      </c>
      <c r="M545" s="160">
        <v>5</v>
      </c>
      <c r="N545" s="160">
        <v>5</v>
      </c>
      <c r="P545" s="6"/>
      <c r="Q545" s="6"/>
      <c r="R545" s="6"/>
    </row>
    <row r="546" spans="1:18" ht="13.5" thickBot="1" x14ac:dyDescent="0.25">
      <c r="B546" s="208"/>
      <c r="C546" s="596"/>
      <c r="D546" s="748" t="s">
        <v>278</v>
      </c>
      <c r="E546" s="491">
        <f t="shared" ref="E546:J546" si="153">SUM(E542:E545)</f>
        <v>147</v>
      </c>
      <c r="F546" s="908">
        <f t="shared" ref="F546" si="154">SUM(F542:F545)</f>
        <v>140</v>
      </c>
      <c r="G546" s="318">
        <f t="shared" si="153"/>
        <v>147</v>
      </c>
      <c r="H546" s="755">
        <f t="shared" si="153"/>
        <v>147</v>
      </c>
      <c r="I546" s="318">
        <f t="shared" si="153"/>
        <v>147</v>
      </c>
      <c r="J546" s="555">
        <f t="shared" si="153"/>
        <v>140</v>
      </c>
      <c r="K546" s="762">
        <f t="shared" si="149"/>
        <v>0</v>
      </c>
      <c r="L546" s="763">
        <f>SUM(L542:L545)</f>
        <v>135</v>
      </c>
      <c r="M546" s="552">
        <f>SUM(M542:M545)</f>
        <v>135</v>
      </c>
      <c r="N546" s="755">
        <f>SUM(N542:N545)</f>
        <v>135</v>
      </c>
      <c r="P546" s="6"/>
      <c r="Q546" s="6"/>
      <c r="R546" s="6"/>
    </row>
    <row r="547" spans="1:18" x14ac:dyDescent="0.2">
      <c r="A547" s="1">
        <v>185</v>
      </c>
      <c r="B547" s="540">
        <v>5161</v>
      </c>
      <c r="C547" s="764">
        <v>3349</v>
      </c>
      <c r="D547" s="177" t="s">
        <v>261</v>
      </c>
      <c r="E547" s="541">
        <v>23</v>
      </c>
      <c r="F547" s="926">
        <v>90</v>
      </c>
      <c r="G547" s="42">
        <v>35</v>
      </c>
      <c r="H547" s="17">
        <v>24</v>
      </c>
      <c r="I547" s="42">
        <v>35</v>
      </c>
      <c r="J547" s="766">
        <v>90</v>
      </c>
      <c r="K547" s="82">
        <f t="shared" si="149"/>
        <v>0</v>
      </c>
      <c r="L547" s="767">
        <v>90</v>
      </c>
      <c r="M547" s="765">
        <v>90</v>
      </c>
      <c r="N547" s="768">
        <v>90</v>
      </c>
      <c r="P547" s="6"/>
      <c r="Q547" s="6"/>
      <c r="R547" s="6"/>
    </row>
    <row r="548" spans="1:18" ht="13.5" thickBot="1" x14ac:dyDescent="0.25">
      <c r="A548" s="1">
        <v>186</v>
      </c>
      <c r="B548" s="258">
        <v>5169</v>
      </c>
      <c r="C548" s="104">
        <v>3349</v>
      </c>
      <c r="D548" s="628" t="s">
        <v>279</v>
      </c>
      <c r="E548" s="626">
        <v>295</v>
      </c>
      <c r="F548" s="895">
        <v>270</v>
      </c>
      <c r="G548" s="89">
        <v>300</v>
      </c>
      <c r="H548" s="88">
        <v>187</v>
      </c>
      <c r="I548" s="89">
        <v>300</v>
      </c>
      <c r="J548" s="91">
        <v>270</v>
      </c>
      <c r="K548" s="567">
        <f t="shared" si="149"/>
        <v>0</v>
      </c>
      <c r="L548" s="769">
        <v>290</v>
      </c>
      <c r="M548" s="388">
        <v>290</v>
      </c>
      <c r="N548" s="770">
        <v>290</v>
      </c>
      <c r="P548" s="6"/>
      <c r="Q548" s="6"/>
      <c r="R548" s="6"/>
    </row>
    <row r="549" spans="1:18" ht="13.5" thickBot="1" x14ac:dyDescent="0.25">
      <c r="B549" s="119"/>
      <c r="C549" s="771"/>
      <c r="D549" s="112" t="s">
        <v>280</v>
      </c>
      <c r="E549" s="603">
        <f t="shared" ref="E549:J549" si="155">SUM(E547:E548)</f>
        <v>318</v>
      </c>
      <c r="F549" s="916">
        <f t="shared" ref="F549" si="156">SUM(F547:F548)</f>
        <v>360</v>
      </c>
      <c r="G549" s="121">
        <f t="shared" si="155"/>
        <v>335</v>
      </c>
      <c r="H549" s="122">
        <f t="shared" si="155"/>
        <v>211</v>
      </c>
      <c r="I549" s="121">
        <f t="shared" si="155"/>
        <v>335</v>
      </c>
      <c r="J549" s="607">
        <f t="shared" si="155"/>
        <v>360</v>
      </c>
      <c r="K549" s="124">
        <f t="shared" si="149"/>
        <v>0</v>
      </c>
      <c r="L549" s="223">
        <f>SUM(L547:L548)</f>
        <v>380</v>
      </c>
      <c r="M549" s="132">
        <f>SUM(M547:M548)</f>
        <v>380</v>
      </c>
      <c r="N549" s="370">
        <f>SUM(N547:N548)</f>
        <v>380</v>
      </c>
      <c r="P549" s="6"/>
      <c r="Q549" s="6"/>
      <c r="R549" s="6"/>
    </row>
    <row r="550" spans="1:18" s="10" customFormat="1" x14ac:dyDescent="0.2">
      <c r="B550" s="772"/>
      <c r="C550" s="772"/>
      <c r="D550" s="566"/>
      <c r="E550" s="118"/>
      <c r="F550" s="912"/>
      <c r="G550" s="583"/>
      <c r="H550" s="583"/>
      <c r="I550" s="583"/>
      <c r="J550" s="583"/>
      <c r="K550" s="773"/>
      <c r="L550" s="394"/>
      <c r="M550" s="394"/>
      <c r="N550" s="394"/>
    </row>
    <row r="551" spans="1:18" s="10" customFormat="1" ht="13.5" thickBot="1" x14ac:dyDescent="0.25">
      <c r="B551" s="772"/>
      <c r="C551" s="772"/>
      <c r="D551" s="566"/>
      <c r="E551" s="118"/>
      <c r="F551" s="912"/>
      <c r="G551" s="583"/>
      <c r="H551" s="583"/>
      <c r="I551" s="583"/>
      <c r="J551" s="583"/>
      <c r="K551" s="773"/>
      <c r="L551" s="394"/>
      <c r="M551" s="394"/>
      <c r="N551" s="394"/>
    </row>
    <row r="552" spans="1:18" ht="27" customHeight="1" thickBot="1" x14ac:dyDescent="0.25">
      <c r="B552" s="774"/>
      <c r="C552" s="775" t="s">
        <v>131</v>
      </c>
      <c r="D552" s="775"/>
      <c r="E552" s="776"/>
      <c r="F552" s="960"/>
      <c r="G552" s="777"/>
      <c r="H552" s="777"/>
      <c r="I552" s="777"/>
      <c r="J552" s="778"/>
      <c r="K552" s="778"/>
      <c r="L552" s="779"/>
      <c r="M552" s="779"/>
      <c r="N552" s="780"/>
      <c r="P552" s="6"/>
      <c r="Q552" s="6"/>
      <c r="R552" s="6"/>
    </row>
    <row r="553" spans="1:18" ht="13.5" thickBot="1" x14ac:dyDescent="0.25">
      <c r="A553" s="1">
        <v>186</v>
      </c>
      <c r="B553" s="444">
        <v>5194</v>
      </c>
      <c r="C553" s="445">
        <v>5269</v>
      </c>
      <c r="D553" s="622" t="s">
        <v>399</v>
      </c>
      <c r="E553" s="623">
        <v>0</v>
      </c>
      <c r="F553" s="942">
        <v>30</v>
      </c>
      <c r="G553" s="362">
        <v>50</v>
      </c>
      <c r="H553" s="99">
        <v>0</v>
      </c>
      <c r="I553" s="100">
        <v>50</v>
      </c>
      <c r="J553" s="781">
        <v>30</v>
      </c>
      <c r="K553" s="782">
        <f t="shared" si="149"/>
        <v>0</v>
      </c>
      <c r="L553" s="699">
        <v>30</v>
      </c>
      <c r="M553" s="66">
        <v>30</v>
      </c>
      <c r="N553" s="432">
        <v>30</v>
      </c>
      <c r="P553" s="6"/>
      <c r="Q553" s="6"/>
      <c r="R553" s="6"/>
    </row>
    <row r="554" spans="1:18" ht="13.5" thickBot="1" x14ac:dyDescent="0.25">
      <c r="B554" s="77">
        <v>5169</v>
      </c>
      <c r="C554" s="22">
        <v>5311</v>
      </c>
      <c r="D554" s="83" t="s">
        <v>398</v>
      </c>
      <c r="E554" s="128">
        <v>0</v>
      </c>
      <c r="F554" s="918">
        <v>0</v>
      </c>
      <c r="G554" s="34">
        <v>0</v>
      </c>
      <c r="H554" s="79"/>
      <c r="I554" s="33"/>
      <c r="J554" s="612">
        <v>50</v>
      </c>
      <c r="K554" s="82"/>
      <c r="L554" s="77">
        <v>50</v>
      </c>
      <c r="M554" s="23">
        <v>50</v>
      </c>
      <c r="N554" s="83">
        <v>50</v>
      </c>
      <c r="P554" s="6"/>
      <c r="Q554" s="6"/>
      <c r="R554" s="6"/>
    </row>
    <row r="555" spans="1:18" ht="13.5" thickBot="1" x14ac:dyDescent="0.25">
      <c r="B555" s="29"/>
      <c r="C555" s="369"/>
      <c r="D555" s="412" t="s">
        <v>281</v>
      </c>
      <c r="E555" s="692">
        <f>SUM(E553)</f>
        <v>0</v>
      </c>
      <c r="F555" s="943">
        <f>SUM(F553:F554)</f>
        <v>30</v>
      </c>
      <c r="G555" s="943">
        <f>SUM(G553:G554)</f>
        <v>50</v>
      </c>
      <c r="H555" s="943">
        <f>SUM(H553:H554)</f>
        <v>0</v>
      </c>
      <c r="I555" s="943">
        <f>SUM(I553:I554)</f>
        <v>50</v>
      </c>
      <c r="J555" s="783">
        <f>SUM(J553:J554)</f>
        <v>80</v>
      </c>
      <c r="K555" s="784">
        <f>J555-F555</f>
        <v>50</v>
      </c>
      <c r="L555" s="943">
        <f>SUM(L553:L554)</f>
        <v>80</v>
      </c>
      <c r="M555" s="943">
        <f>SUM(M553:M554)</f>
        <v>80</v>
      </c>
      <c r="N555" s="943">
        <f>SUM(N553:N554)</f>
        <v>80</v>
      </c>
      <c r="P555" s="6"/>
      <c r="Q555" s="6"/>
      <c r="R555" s="6"/>
    </row>
    <row r="556" spans="1:18" ht="13.5" thickBot="1" x14ac:dyDescent="0.25">
      <c r="B556" s="29"/>
      <c r="C556" s="369"/>
      <c r="D556" s="390" t="s">
        <v>47</v>
      </c>
      <c r="E556" s="246">
        <f t="shared" ref="E556:J556" si="157">SUM(E536+E541+E546+E549+E555)</f>
        <v>868</v>
      </c>
      <c r="F556" s="892">
        <f t="shared" ref="F556" si="158">SUM(F536+F541+F546+F549+F555)</f>
        <v>1130</v>
      </c>
      <c r="G556" s="132">
        <f t="shared" si="157"/>
        <v>973</v>
      </c>
      <c r="H556" s="132">
        <f t="shared" si="157"/>
        <v>610</v>
      </c>
      <c r="I556" s="221">
        <f t="shared" si="157"/>
        <v>973</v>
      </c>
      <c r="J556" s="222">
        <f t="shared" si="157"/>
        <v>1530</v>
      </c>
      <c r="K556" s="124">
        <f t="shared" si="149"/>
        <v>400</v>
      </c>
      <c r="L556" s="246">
        <f>SUM(L536+L541+L546+L549+L555)</f>
        <v>1595</v>
      </c>
      <c r="M556" s="132">
        <f>SUM(M536+M541+M546+M549+M555)</f>
        <v>1545</v>
      </c>
      <c r="N556" s="132">
        <f>SUM(N536+N541+N546+N549+N555)</f>
        <v>1545</v>
      </c>
      <c r="P556" s="6"/>
      <c r="Q556" s="6"/>
      <c r="R556" s="6"/>
    </row>
    <row r="557" spans="1:18" ht="8.25" customHeight="1" x14ac:dyDescent="0.2">
      <c r="B557" s="417"/>
      <c r="C557" s="371"/>
      <c r="D557" s="373"/>
      <c r="E557" s="418"/>
      <c r="F557" s="950"/>
      <c r="G557" s="373"/>
      <c r="H557" s="373"/>
      <c r="I557" s="373"/>
      <c r="J557" s="284"/>
      <c r="K557" s="284"/>
      <c r="L557" s="285"/>
      <c r="M557" s="285"/>
      <c r="N557" s="286"/>
      <c r="P557" s="6"/>
      <c r="Q557" s="6"/>
      <c r="R557" s="6"/>
    </row>
    <row r="558" spans="1:18" x14ac:dyDescent="0.2">
      <c r="B558" s="419"/>
      <c r="C558" s="293" t="s">
        <v>65</v>
      </c>
      <c r="D558" s="293"/>
      <c r="E558" s="294"/>
      <c r="F558" s="951"/>
      <c r="G558" s="420"/>
      <c r="H558" s="420"/>
      <c r="I558" s="420"/>
      <c r="J558" s="291"/>
      <c r="K558" s="291"/>
      <c r="L558" s="288"/>
      <c r="M558" s="288"/>
      <c r="N558" s="292"/>
      <c r="P558" s="6"/>
      <c r="Q558" s="6"/>
      <c r="R558" s="6"/>
    </row>
    <row r="559" spans="1:18" ht="11.25" customHeight="1" thickBot="1" x14ac:dyDescent="0.25">
      <c r="B559" s="421"/>
      <c r="C559" s="300"/>
      <c r="D559" s="300"/>
      <c r="E559" s="422"/>
      <c r="F559" s="952"/>
      <c r="G559" s="299"/>
      <c r="H559" s="299"/>
      <c r="I559" s="299"/>
      <c r="J559" s="299"/>
      <c r="K559" s="299"/>
      <c r="L559" s="300"/>
      <c r="M559" s="300"/>
      <c r="N559" s="301"/>
      <c r="P559" s="6"/>
      <c r="Q559" s="6"/>
      <c r="R559" s="6"/>
    </row>
    <row r="560" spans="1:18" s="4" customFormat="1" ht="25.5" thickBot="1" x14ac:dyDescent="0.3">
      <c r="B560" s="208"/>
      <c r="C560" s="209"/>
      <c r="D560" s="210" t="s">
        <v>0</v>
      </c>
      <c r="E560" s="211" t="s">
        <v>345</v>
      </c>
      <c r="F560" s="949" t="s">
        <v>346</v>
      </c>
      <c r="G560" s="212" t="s">
        <v>347</v>
      </c>
      <c r="H560" s="213" t="s">
        <v>348</v>
      </c>
      <c r="I560" s="213" t="s">
        <v>349</v>
      </c>
      <c r="J560" s="214" t="s">
        <v>350</v>
      </c>
      <c r="K560" s="215" t="s">
        <v>351</v>
      </c>
      <c r="L560" s="63" t="s">
        <v>7</v>
      </c>
      <c r="M560" s="216" t="s">
        <v>8</v>
      </c>
      <c r="N560" s="63" t="s">
        <v>352</v>
      </c>
    </row>
    <row r="561" spans="1:18" x14ac:dyDescent="0.2">
      <c r="A561" s="1">
        <v>187</v>
      </c>
      <c r="B561" s="540">
        <v>5136</v>
      </c>
      <c r="C561" s="785">
        <v>6112</v>
      </c>
      <c r="D561" s="622" t="s">
        <v>282</v>
      </c>
      <c r="E561" s="623">
        <v>18</v>
      </c>
      <c r="F561" s="885">
        <v>25</v>
      </c>
      <c r="G561" s="185">
        <v>20</v>
      </c>
      <c r="H561" s="143">
        <v>1</v>
      </c>
      <c r="I561" s="185">
        <v>20</v>
      </c>
      <c r="J561" s="144">
        <v>25</v>
      </c>
      <c r="K561" s="782">
        <f>J561-F561</f>
        <v>0</v>
      </c>
      <c r="L561" s="185">
        <v>25</v>
      </c>
      <c r="M561" s="185">
        <v>25</v>
      </c>
      <c r="N561" s="185">
        <v>25</v>
      </c>
      <c r="P561" s="6"/>
      <c r="Q561" s="6"/>
      <c r="R561" s="6"/>
    </row>
    <row r="562" spans="1:18" x14ac:dyDescent="0.2">
      <c r="A562" s="1">
        <v>188</v>
      </c>
      <c r="B562" s="602">
        <v>5139</v>
      </c>
      <c r="C562" s="786">
        <v>6112</v>
      </c>
      <c r="D562" s="463" t="s">
        <v>191</v>
      </c>
      <c r="E562" s="464">
        <v>1</v>
      </c>
      <c r="F562" s="914">
        <v>40</v>
      </c>
      <c r="G562" s="323">
        <v>20</v>
      </c>
      <c r="H562" s="153">
        <v>1</v>
      </c>
      <c r="I562" s="323">
        <v>20</v>
      </c>
      <c r="J562" s="154">
        <v>45</v>
      </c>
      <c r="K562" s="183">
        <f>J562-F562</f>
        <v>5</v>
      </c>
      <c r="L562" s="323">
        <v>45</v>
      </c>
      <c r="M562" s="323">
        <v>45</v>
      </c>
      <c r="N562" s="323">
        <v>45</v>
      </c>
      <c r="P562" s="6"/>
      <c r="Q562" s="6"/>
      <c r="R562" s="6"/>
    </row>
    <row r="563" spans="1:18" x14ac:dyDescent="0.2">
      <c r="A563" s="1">
        <v>189</v>
      </c>
      <c r="B563" s="540">
        <v>5156</v>
      </c>
      <c r="C563" s="785">
        <v>6112</v>
      </c>
      <c r="D563" s="198" t="s">
        <v>283</v>
      </c>
      <c r="E563" s="128">
        <v>39</v>
      </c>
      <c r="F563" s="914">
        <v>50</v>
      </c>
      <c r="G563" s="323">
        <v>50</v>
      </c>
      <c r="H563" s="153">
        <v>25</v>
      </c>
      <c r="I563" s="323">
        <v>50</v>
      </c>
      <c r="J563" s="154">
        <v>55</v>
      </c>
      <c r="K563" s="183">
        <f t="shared" ref="K563:K610" si="159">J563-F563</f>
        <v>5</v>
      </c>
      <c r="L563" s="323">
        <v>55</v>
      </c>
      <c r="M563" s="323">
        <v>60</v>
      </c>
      <c r="N563" s="323">
        <v>60</v>
      </c>
      <c r="P563" s="6"/>
      <c r="Q563" s="6"/>
      <c r="R563" s="6"/>
    </row>
    <row r="564" spans="1:18" x14ac:dyDescent="0.2">
      <c r="A564" s="1">
        <v>190</v>
      </c>
      <c r="B564" s="602">
        <v>5162</v>
      </c>
      <c r="C564" s="786">
        <v>6112</v>
      </c>
      <c r="D564" s="463" t="s">
        <v>284</v>
      </c>
      <c r="E564" s="464">
        <v>137</v>
      </c>
      <c r="F564" s="914">
        <v>180</v>
      </c>
      <c r="G564" s="323">
        <v>180</v>
      </c>
      <c r="H564" s="153">
        <v>101</v>
      </c>
      <c r="I564" s="323">
        <v>180</v>
      </c>
      <c r="J564" s="154">
        <v>190</v>
      </c>
      <c r="K564" s="183">
        <f>J564-F564</f>
        <v>10</v>
      </c>
      <c r="L564" s="323">
        <v>190</v>
      </c>
      <c r="M564" s="323">
        <v>200</v>
      </c>
      <c r="N564" s="323">
        <v>200</v>
      </c>
      <c r="P564" s="6"/>
      <c r="Q564" s="6"/>
      <c r="R564" s="6"/>
    </row>
    <row r="565" spans="1:18" x14ac:dyDescent="0.2">
      <c r="A565" s="1">
        <v>191</v>
      </c>
      <c r="B565" s="95">
        <v>5167</v>
      </c>
      <c r="C565" s="97">
        <v>6112</v>
      </c>
      <c r="D565" s="787" t="s">
        <v>285</v>
      </c>
      <c r="E565" s="623">
        <v>4</v>
      </c>
      <c r="F565" s="867">
        <v>55</v>
      </c>
      <c r="G565" s="265">
        <v>40</v>
      </c>
      <c r="H565" s="99">
        <v>4</v>
      </c>
      <c r="I565" s="265">
        <v>40</v>
      </c>
      <c r="J565" s="101">
        <v>55</v>
      </c>
      <c r="K565" s="782">
        <f>J565-F565</f>
        <v>0</v>
      </c>
      <c r="L565" s="265">
        <v>58</v>
      </c>
      <c r="M565" s="265">
        <v>58</v>
      </c>
      <c r="N565" s="265">
        <v>58</v>
      </c>
      <c r="P565" s="6"/>
      <c r="Q565" s="6"/>
      <c r="R565" s="6"/>
    </row>
    <row r="566" spans="1:18" x14ac:dyDescent="0.2">
      <c r="A566" s="1">
        <v>192</v>
      </c>
      <c r="B566" s="95">
        <v>5169</v>
      </c>
      <c r="C566" s="97">
        <v>6112</v>
      </c>
      <c r="D566" s="624" t="s">
        <v>286</v>
      </c>
      <c r="E566" s="625">
        <v>1</v>
      </c>
      <c r="F566" s="863">
        <v>12</v>
      </c>
      <c r="G566" s="237">
        <v>12</v>
      </c>
      <c r="H566" s="183">
        <v>1</v>
      </c>
      <c r="I566" s="237">
        <v>12</v>
      </c>
      <c r="J566" s="238">
        <v>15</v>
      </c>
      <c r="K566" s="183">
        <f t="shared" si="159"/>
        <v>3</v>
      </c>
      <c r="L566" s="237">
        <v>15</v>
      </c>
      <c r="M566" s="237">
        <v>15</v>
      </c>
      <c r="N566" s="237">
        <v>15</v>
      </c>
      <c r="P566" s="6"/>
      <c r="Q566" s="6"/>
      <c r="R566" s="6"/>
    </row>
    <row r="567" spans="1:18" x14ac:dyDescent="0.2">
      <c r="A567" s="1">
        <v>193</v>
      </c>
      <c r="B567" s="329">
        <v>5173</v>
      </c>
      <c r="C567" s="148">
        <v>6112</v>
      </c>
      <c r="D567" s="788" t="s">
        <v>287</v>
      </c>
      <c r="E567" s="464">
        <v>25</v>
      </c>
      <c r="F567" s="863">
        <v>40</v>
      </c>
      <c r="G567" s="237">
        <v>40</v>
      </c>
      <c r="H567" s="183">
        <v>25</v>
      </c>
      <c r="I567" s="237">
        <v>40</v>
      </c>
      <c r="J567" s="238">
        <v>43</v>
      </c>
      <c r="K567" s="183">
        <f t="shared" si="159"/>
        <v>3</v>
      </c>
      <c r="L567" s="237">
        <v>45</v>
      </c>
      <c r="M567" s="237">
        <v>45</v>
      </c>
      <c r="N567" s="237">
        <v>45</v>
      </c>
      <c r="P567" s="6"/>
      <c r="Q567" s="6"/>
      <c r="R567" s="6"/>
    </row>
    <row r="568" spans="1:18" x14ac:dyDescent="0.2">
      <c r="A568" s="1">
        <v>194</v>
      </c>
      <c r="B568" s="329">
        <v>5175</v>
      </c>
      <c r="C568" s="148">
        <v>6112</v>
      </c>
      <c r="D568" s="788" t="s">
        <v>288</v>
      </c>
      <c r="E568" s="464">
        <v>63</v>
      </c>
      <c r="F568" s="863">
        <v>65</v>
      </c>
      <c r="G568" s="237">
        <v>63</v>
      </c>
      <c r="H568" s="183">
        <v>28</v>
      </c>
      <c r="I568" s="237">
        <v>63</v>
      </c>
      <c r="J568" s="238">
        <v>68</v>
      </c>
      <c r="K568" s="518">
        <f t="shared" si="159"/>
        <v>3</v>
      </c>
      <c r="L568" s="237">
        <v>70</v>
      </c>
      <c r="M568" s="237">
        <v>70</v>
      </c>
      <c r="N568" s="237">
        <v>70</v>
      </c>
      <c r="P568" s="6"/>
      <c r="Q568" s="6"/>
      <c r="R568" s="6"/>
    </row>
    <row r="569" spans="1:18" ht="13.5" thickBot="1" x14ac:dyDescent="0.25">
      <c r="A569" s="1">
        <v>195</v>
      </c>
      <c r="B569" s="103">
        <v>5194</v>
      </c>
      <c r="C569" s="105">
        <v>6112</v>
      </c>
      <c r="D569" s="789" t="s">
        <v>263</v>
      </c>
      <c r="E569" s="625">
        <v>107</v>
      </c>
      <c r="F569" s="862">
        <v>68</v>
      </c>
      <c r="G569" s="232">
        <v>95</v>
      </c>
      <c r="H569" s="107">
        <v>77</v>
      </c>
      <c r="I569" s="232">
        <v>95</v>
      </c>
      <c r="J569" s="109">
        <v>70</v>
      </c>
      <c r="K569" s="627">
        <f t="shared" si="159"/>
        <v>2</v>
      </c>
      <c r="L569" s="232">
        <v>73</v>
      </c>
      <c r="M569" s="232">
        <v>82</v>
      </c>
      <c r="N569" s="232">
        <v>82</v>
      </c>
      <c r="P569" s="6"/>
      <c r="Q569" s="6"/>
      <c r="R569" s="6"/>
    </row>
    <row r="570" spans="1:18" ht="13.5" thickBot="1" x14ac:dyDescent="0.25">
      <c r="B570" s="119"/>
      <c r="C570" s="771"/>
      <c r="D570" s="790" t="s">
        <v>289</v>
      </c>
      <c r="E570" s="791">
        <f t="shared" ref="E570:N570" si="160">SUM(E561:E569)</f>
        <v>395</v>
      </c>
      <c r="F570" s="906">
        <f t="shared" ref="F570" si="161">SUM(F561:F569)</f>
        <v>535</v>
      </c>
      <c r="G570" s="59">
        <f t="shared" si="160"/>
        <v>520</v>
      </c>
      <c r="H570" s="58">
        <f t="shared" si="160"/>
        <v>263</v>
      </c>
      <c r="I570" s="59">
        <f t="shared" si="160"/>
        <v>520</v>
      </c>
      <c r="J570" s="60">
        <f t="shared" si="160"/>
        <v>566</v>
      </c>
      <c r="K570" s="784">
        <f t="shared" si="160"/>
        <v>31</v>
      </c>
      <c r="L570" s="62">
        <f t="shared" si="160"/>
        <v>576</v>
      </c>
      <c r="M570" s="790">
        <f t="shared" si="160"/>
        <v>600</v>
      </c>
      <c r="N570" s="790">
        <f t="shared" si="160"/>
        <v>600</v>
      </c>
      <c r="P570" s="6"/>
      <c r="Q570" s="6"/>
      <c r="R570" s="6"/>
    </row>
    <row r="571" spans="1:18" x14ac:dyDescent="0.2">
      <c r="A571" s="1">
        <v>196</v>
      </c>
      <c r="B571" s="77">
        <v>5137</v>
      </c>
      <c r="C571" s="187" t="s">
        <v>290</v>
      </c>
      <c r="D571" s="188" t="s">
        <v>291</v>
      </c>
      <c r="E571" s="189">
        <v>0</v>
      </c>
      <c r="F571" s="865">
        <v>0</v>
      </c>
      <c r="G571" s="197">
        <v>0</v>
      </c>
      <c r="H571" s="34">
        <v>0</v>
      </c>
      <c r="I571" s="34">
        <v>0</v>
      </c>
      <c r="J571" s="125">
        <v>0</v>
      </c>
      <c r="K571" s="34">
        <f t="shared" si="159"/>
        <v>0</v>
      </c>
      <c r="L571" s="34">
        <v>0</v>
      </c>
      <c r="M571" s="34">
        <v>0</v>
      </c>
      <c r="N571" s="34">
        <v>0</v>
      </c>
      <c r="P571" s="6"/>
      <c r="Q571" s="6"/>
      <c r="R571" s="6"/>
    </row>
    <row r="572" spans="1:18" x14ac:dyDescent="0.2">
      <c r="A572" s="1">
        <v>197</v>
      </c>
      <c r="B572" s="588">
        <v>5139</v>
      </c>
      <c r="C572" s="190" t="s">
        <v>290</v>
      </c>
      <c r="D572" s="433" t="s">
        <v>191</v>
      </c>
      <c r="E572" s="464">
        <v>0</v>
      </c>
      <c r="F572" s="863">
        <v>0</v>
      </c>
      <c r="G572" s="327">
        <v>2</v>
      </c>
      <c r="H572" s="183">
        <v>0</v>
      </c>
      <c r="I572" s="183">
        <v>0</v>
      </c>
      <c r="J572" s="238">
        <v>0</v>
      </c>
      <c r="K572" s="183">
        <v>0</v>
      </c>
      <c r="L572" s="183">
        <v>0</v>
      </c>
      <c r="M572" s="183">
        <v>0</v>
      </c>
      <c r="N572" s="183">
        <v>0</v>
      </c>
      <c r="P572" s="6"/>
      <c r="Q572" s="6"/>
      <c r="R572" s="6"/>
    </row>
    <row r="573" spans="1:18" x14ac:dyDescent="0.2">
      <c r="A573" s="1">
        <v>198</v>
      </c>
      <c r="B573" s="77">
        <v>5156</v>
      </c>
      <c r="C573" s="190" t="s">
        <v>290</v>
      </c>
      <c r="D573" s="83" t="s">
        <v>283</v>
      </c>
      <c r="E573" s="128">
        <v>0</v>
      </c>
      <c r="F573" s="867">
        <v>0</v>
      </c>
      <c r="G573" s="100">
        <v>0</v>
      </c>
      <c r="H573" s="99">
        <v>0</v>
      </c>
      <c r="I573" s="99">
        <v>0</v>
      </c>
      <c r="J573" s="101">
        <v>0</v>
      </c>
      <c r="K573" s="99">
        <v>0</v>
      </c>
      <c r="L573" s="99">
        <v>0</v>
      </c>
      <c r="M573" s="99">
        <v>0</v>
      </c>
      <c r="N573" s="99">
        <v>0</v>
      </c>
      <c r="P573" s="6"/>
      <c r="Q573" s="6"/>
      <c r="R573" s="6"/>
    </row>
    <row r="574" spans="1:18" x14ac:dyDescent="0.2">
      <c r="A574" s="1">
        <v>199</v>
      </c>
      <c r="B574" s="588">
        <v>5161</v>
      </c>
      <c r="C574" s="190" t="s">
        <v>290</v>
      </c>
      <c r="D574" s="433" t="s">
        <v>292</v>
      </c>
      <c r="E574" s="464">
        <v>0</v>
      </c>
      <c r="F574" s="863">
        <v>0</v>
      </c>
      <c r="G574" s="327">
        <v>0</v>
      </c>
      <c r="H574" s="183">
        <v>0</v>
      </c>
      <c r="I574" s="183">
        <v>0</v>
      </c>
      <c r="J574" s="238">
        <v>0</v>
      </c>
      <c r="K574" s="183">
        <v>0</v>
      </c>
      <c r="L574" s="183">
        <v>0</v>
      </c>
      <c r="M574" s="183">
        <v>0</v>
      </c>
      <c r="N574" s="183">
        <v>0</v>
      </c>
      <c r="P574" s="6"/>
      <c r="Q574" s="6"/>
      <c r="R574" s="6"/>
    </row>
    <row r="575" spans="1:18" x14ac:dyDescent="0.2">
      <c r="A575" s="1">
        <v>200</v>
      </c>
      <c r="B575" s="77">
        <v>5164</v>
      </c>
      <c r="C575" s="190" t="s">
        <v>290</v>
      </c>
      <c r="D575" s="83" t="s">
        <v>205</v>
      </c>
      <c r="E575" s="128">
        <v>0</v>
      </c>
      <c r="F575" s="863">
        <v>0</v>
      </c>
      <c r="G575" s="327">
        <v>5</v>
      </c>
      <c r="H575" s="183">
        <v>0</v>
      </c>
      <c r="I575" s="183">
        <v>0</v>
      </c>
      <c r="J575" s="238">
        <v>0</v>
      </c>
      <c r="K575" s="183">
        <v>0</v>
      </c>
      <c r="L575" s="183">
        <v>0</v>
      </c>
      <c r="M575" s="183">
        <v>0</v>
      </c>
      <c r="N575" s="183">
        <v>0</v>
      </c>
      <c r="P575" s="6"/>
      <c r="Q575" s="6"/>
      <c r="R575" s="6"/>
    </row>
    <row r="576" spans="1:18" x14ac:dyDescent="0.2">
      <c r="A576" s="1">
        <v>201</v>
      </c>
      <c r="B576" s="588">
        <v>5169</v>
      </c>
      <c r="C576" s="190" t="s">
        <v>290</v>
      </c>
      <c r="D576" s="433" t="s">
        <v>293</v>
      </c>
      <c r="E576" s="464">
        <v>0</v>
      </c>
      <c r="F576" s="863">
        <v>0</v>
      </c>
      <c r="G576" s="327">
        <v>0</v>
      </c>
      <c r="H576" s="183">
        <v>0</v>
      </c>
      <c r="I576" s="183">
        <v>0</v>
      </c>
      <c r="J576" s="238">
        <v>0</v>
      </c>
      <c r="K576" s="183">
        <v>0</v>
      </c>
      <c r="L576" s="183">
        <v>0</v>
      </c>
      <c r="M576" s="183">
        <v>0</v>
      </c>
      <c r="N576" s="183">
        <v>0</v>
      </c>
      <c r="P576" s="6"/>
      <c r="Q576" s="6"/>
      <c r="R576" s="6"/>
    </row>
    <row r="577" spans="1:18" x14ac:dyDescent="0.2">
      <c r="A577" s="1">
        <v>202</v>
      </c>
      <c r="B577" s="588">
        <v>5173</v>
      </c>
      <c r="C577" s="190" t="s">
        <v>290</v>
      </c>
      <c r="D577" s="433" t="s">
        <v>287</v>
      </c>
      <c r="E577" s="464">
        <v>0</v>
      </c>
      <c r="F577" s="863">
        <v>0</v>
      </c>
      <c r="G577" s="327">
        <v>0</v>
      </c>
      <c r="H577" s="183">
        <v>0</v>
      </c>
      <c r="I577" s="183">
        <v>0</v>
      </c>
      <c r="J577" s="238">
        <v>0</v>
      </c>
      <c r="K577" s="183">
        <v>0</v>
      </c>
      <c r="L577" s="183">
        <v>0</v>
      </c>
      <c r="M577" s="183">
        <v>0</v>
      </c>
      <c r="N577" s="183">
        <v>0</v>
      </c>
      <c r="P577" s="6"/>
      <c r="Q577" s="6"/>
      <c r="R577" s="6"/>
    </row>
    <row r="578" spans="1:18" ht="13.5" thickBot="1" x14ac:dyDescent="0.25">
      <c r="A578" s="1">
        <v>203</v>
      </c>
      <c r="B578" s="77">
        <v>5175</v>
      </c>
      <c r="C578" s="191" t="s">
        <v>290</v>
      </c>
      <c r="D578" s="83" t="s">
        <v>266</v>
      </c>
      <c r="E578" s="128">
        <v>0</v>
      </c>
      <c r="F578" s="862">
        <v>0</v>
      </c>
      <c r="G578" s="108">
        <v>0</v>
      </c>
      <c r="H578" s="107">
        <v>0</v>
      </c>
      <c r="I578" s="107">
        <v>0</v>
      </c>
      <c r="J578" s="109">
        <v>0</v>
      </c>
      <c r="K578" s="107">
        <v>0</v>
      </c>
      <c r="L578" s="107">
        <v>0</v>
      </c>
      <c r="M578" s="107">
        <v>0</v>
      </c>
      <c r="N578" s="107">
        <v>0</v>
      </c>
      <c r="P578" s="6"/>
      <c r="Q578" s="6"/>
      <c r="R578" s="6"/>
    </row>
    <row r="579" spans="1:18" ht="13.5" thickBot="1" x14ac:dyDescent="0.25">
      <c r="B579" s="29"/>
      <c r="C579" s="369"/>
      <c r="D579" s="63" t="s">
        <v>294</v>
      </c>
      <c r="E579" s="137">
        <f>SUM(E571:E578)</f>
        <v>0</v>
      </c>
      <c r="F579" s="860">
        <f>SUM(F572:F578)</f>
        <v>0</v>
      </c>
      <c r="G579" s="221">
        <f>SUM(G572:G578)</f>
        <v>7</v>
      </c>
      <c r="H579" s="132">
        <f>SUM(H571:H578)</f>
        <v>0</v>
      </c>
      <c r="I579" s="221">
        <f>SUM(I571:I578)</f>
        <v>0</v>
      </c>
      <c r="J579" s="222">
        <f>SUM(J572:J578)</f>
        <v>0</v>
      </c>
      <c r="K579" s="132">
        <v>0</v>
      </c>
      <c r="L579" s="304">
        <v>0</v>
      </c>
      <c r="M579" s="63">
        <v>0</v>
      </c>
      <c r="N579" s="63">
        <v>0</v>
      </c>
      <c r="P579" s="6"/>
      <c r="Q579" s="6"/>
      <c r="R579" s="6"/>
    </row>
    <row r="580" spans="1:18" x14ac:dyDescent="0.2">
      <c r="A580" s="1">
        <v>204</v>
      </c>
      <c r="B580" s="684">
        <v>5131</v>
      </c>
      <c r="C580" s="78">
        <v>6171</v>
      </c>
      <c r="D580" s="697" t="s">
        <v>295</v>
      </c>
      <c r="E580" s="189">
        <v>44</v>
      </c>
      <c r="F580" s="861">
        <v>50</v>
      </c>
      <c r="G580" s="308">
        <v>55</v>
      </c>
      <c r="H580" s="362">
        <v>35</v>
      </c>
      <c r="I580" s="308">
        <v>55</v>
      </c>
      <c r="J580" s="229">
        <v>50</v>
      </c>
      <c r="K580" s="792">
        <f>J580-F580</f>
        <v>0</v>
      </c>
      <c r="L580" s="228">
        <v>50</v>
      </c>
      <c r="M580" s="228">
        <v>50</v>
      </c>
      <c r="N580" s="228">
        <v>50</v>
      </c>
      <c r="P580" s="6"/>
      <c r="Q580" s="6"/>
      <c r="R580" s="6"/>
    </row>
    <row r="581" spans="1:18" x14ac:dyDescent="0.2">
      <c r="A581" s="1">
        <v>205</v>
      </c>
      <c r="B581" s="329">
        <v>5133</v>
      </c>
      <c r="C581" s="330">
        <v>6171</v>
      </c>
      <c r="D581" s="463" t="s">
        <v>296</v>
      </c>
      <c r="E581" s="464">
        <v>1</v>
      </c>
      <c r="F581" s="863">
        <v>2</v>
      </c>
      <c r="G581" s="327">
        <v>2</v>
      </c>
      <c r="H581" s="183">
        <v>0</v>
      </c>
      <c r="I581" s="327">
        <v>2</v>
      </c>
      <c r="J581" s="238">
        <v>2</v>
      </c>
      <c r="K581" s="183">
        <f>J581-F581</f>
        <v>0</v>
      </c>
      <c r="L581" s="237">
        <v>2</v>
      </c>
      <c r="M581" s="237">
        <v>2</v>
      </c>
      <c r="N581" s="237">
        <v>2</v>
      </c>
      <c r="P581" s="6"/>
      <c r="Q581" s="6"/>
      <c r="R581" s="6"/>
    </row>
    <row r="582" spans="1:18" x14ac:dyDescent="0.2">
      <c r="A582" s="1">
        <v>206</v>
      </c>
      <c r="B582" s="95">
        <v>5134</v>
      </c>
      <c r="C582" s="96">
        <v>6171</v>
      </c>
      <c r="D582" s="622" t="s">
        <v>297</v>
      </c>
      <c r="E582" s="623">
        <v>2</v>
      </c>
      <c r="F582" s="863">
        <v>3</v>
      </c>
      <c r="G582" s="327">
        <v>2</v>
      </c>
      <c r="H582" s="183">
        <v>2</v>
      </c>
      <c r="I582" s="327">
        <v>2</v>
      </c>
      <c r="J582" s="238">
        <v>3</v>
      </c>
      <c r="K582" s="518">
        <f>J582-F582</f>
        <v>0</v>
      </c>
      <c r="L582" s="237">
        <v>3</v>
      </c>
      <c r="M582" s="237">
        <v>3</v>
      </c>
      <c r="N582" s="237">
        <v>3</v>
      </c>
      <c r="P582" s="6"/>
      <c r="Q582" s="6"/>
      <c r="R582" s="6"/>
    </row>
    <row r="583" spans="1:18" x14ac:dyDescent="0.2">
      <c r="A583" s="1">
        <v>207</v>
      </c>
      <c r="B583" s="95">
        <v>5136</v>
      </c>
      <c r="C583" s="96">
        <v>6171</v>
      </c>
      <c r="D583" s="622" t="s">
        <v>282</v>
      </c>
      <c r="E583" s="623">
        <v>28</v>
      </c>
      <c r="F583" s="863">
        <v>40</v>
      </c>
      <c r="G583" s="327">
        <v>50</v>
      </c>
      <c r="H583" s="183">
        <v>10</v>
      </c>
      <c r="I583" s="327">
        <v>50</v>
      </c>
      <c r="J583" s="238">
        <v>30</v>
      </c>
      <c r="K583" s="250">
        <f t="shared" si="159"/>
        <v>-10</v>
      </c>
      <c r="L583" s="237">
        <v>30</v>
      </c>
      <c r="M583" s="237">
        <v>30</v>
      </c>
      <c r="N583" s="237">
        <v>30</v>
      </c>
      <c r="P583" s="6"/>
      <c r="Q583" s="6"/>
      <c r="R583" s="6"/>
    </row>
    <row r="584" spans="1:18" x14ac:dyDescent="0.2">
      <c r="A584" s="1">
        <v>208</v>
      </c>
      <c r="B584" s="103">
        <v>5137</v>
      </c>
      <c r="C584" s="104">
        <v>6171</v>
      </c>
      <c r="D584" s="624" t="s">
        <v>291</v>
      </c>
      <c r="E584" s="625">
        <v>164</v>
      </c>
      <c r="F584" s="863">
        <v>200</v>
      </c>
      <c r="G584" s="327">
        <v>250</v>
      </c>
      <c r="H584" s="183">
        <v>50</v>
      </c>
      <c r="I584" s="327">
        <v>250</v>
      </c>
      <c r="J584" s="238">
        <v>200</v>
      </c>
      <c r="K584" s="239">
        <f t="shared" si="159"/>
        <v>0</v>
      </c>
      <c r="L584" s="237">
        <v>200</v>
      </c>
      <c r="M584" s="237">
        <v>200</v>
      </c>
      <c r="N584" s="237">
        <v>200</v>
      </c>
      <c r="P584" s="6"/>
      <c r="Q584" s="6"/>
      <c r="R584" s="6"/>
    </row>
    <row r="585" spans="1:18" x14ac:dyDescent="0.2">
      <c r="A585" s="1">
        <v>209</v>
      </c>
      <c r="B585" s="329">
        <v>5139</v>
      </c>
      <c r="C585" s="330">
        <v>6171</v>
      </c>
      <c r="D585" s="463" t="s">
        <v>191</v>
      </c>
      <c r="E585" s="464">
        <v>787</v>
      </c>
      <c r="F585" s="863">
        <v>800</v>
      </c>
      <c r="G585" s="327">
        <v>857</v>
      </c>
      <c r="H585" s="183">
        <v>507</v>
      </c>
      <c r="I585" s="327">
        <v>857</v>
      </c>
      <c r="J585" s="238">
        <v>850</v>
      </c>
      <c r="K585" s="239">
        <f t="shared" si="159"/>
        <v>50</v>
      </c>
      <c r="L585" s="237">
        <v>850</v>
      </c>
      <c r="M585" s="237">
        <v>850</v>
      </c>
      <c r="N585" s="237">
        <v>850</v>
      </c>
      <c r="P585" s="6"/>
      <c r="Q585" s="6"/>
      <c r="R585" s="6"/>
    </row>
    <row r="586" spans="1:18" x14ac:dyDescent="0.2">
      <c r="A586" s="1">
        <v>210</v>
      </c>
      <c r="B586" s="329">
        <v>5156</v>
      </c>
      <c r="C586" s="330">
        <v>6171</v>
      </c>
      <c r="D586" s="463" t="s">
        <v>283</v>
      </c>
      <c r="E586" s="464">
        <v>51</v>
      </c>
      <c r="F586" s="863">
        <v>50</v>
      </c>
      <c r="G586" s="327">
        <v>55</v>
      </c>
      <c r="H586" s="183">
        <v>28</v>
      </c>
      <c r="I586" s="327">
        <v>55</v>
      </c>
      <c r="J586" s="238">
        <v>50</v>
      </c>
      <c r="K586" s="250">
        <f>J586-F586</f>
        <v>0</v>
      </c>
      <c r="L586" s="237">
        <v>50</v>
      </c>
      <c r="M586" s="237">
        <v>50</v>
      </c>
      <c r="N586" s="237">
        <v>50</v>
      </c>
      <c r="P586" s="6"/>
      <c r="Q586" s="6"/>
      <c r="R586" s="6"/>
    </row>
    <row r="587" spans="1:18" s="7" customFormat="1" hidden="1" x14ac:dyDescent="0.2">
      <c r="B587" s="22"/>
      <c r="C587" s="22"/>
      <c r="D587" s="22"/>
      <c r="E587" s="168"/>
      <c r="F587" s="871"/>
      <c r="G587" s="33"/>
      <c r="H587" s="33"/>
      <c r="I587" s="33"/>
      <c r="J587" s="80"/>
      <c r="K587" s="793"/>
      <c r="L587" s="80"/>
      <c r="M587" s="80"/>
      <c r="N587" s="80"/>
      <c r="P587" s="10"/>
      <c r="Q587" s="10"/>
      <c r="R587" s="10"/>
    </row>
    <row r="588" spans="1:18" s="7" customFormat="1" x14ac:dyDescent="0.2">
      <c r="B588" s="22"/>
      <c r="C588" s="22"/>
      <c r="D588" s="22"/>
      <c r="E588" s="168"/>
      <c r="F588" s="871"/>
      <c r="G588" s="33"/>
      <c r="H588" s="33"/>
      <c r="I588" s="33"/>
      <c r="J588" s="80"/>
      <c r="K588" s="793"/>
      <c r="L588" s="80"/>
      <c r="M588" s="80"/>
      <c r="N588" s="80"/>
      <c r="P588" s="10"/>
      <c r="Q588" s="10"/>
      <c r="R588" s="10"/>
    </row>
    <row r="589" spans="1:18" s="7" customFormat="1" ht="13.5" thickBot="1" x14ac:dyDescent="0.25">
      <c r="B589" s="22"/>
      <c r="C589" s="22"/>
      <c r="D589" s="22"/>
      <c r="E589" s="168"/>
      <c r="F589" s="871"/>
      <c r="G589" s="33"/>
      <c r="H589" s="33"/>
      <c r="I589" s="33"/>
      <c r="J589" s="80"/>
      <c r="K589" s="793"/>
      <c r="L589" s="80"/>
      <c r="M589" s="80"/>
      <c r="N589" s="80"/>
      <c r="P589" s="10"/>
      <c r="Q589" s="10"/>
      <c r="R589" s="10"/>
    </row>
    <row r="590" spans="1:18" s="7" customFormat="1" x14ac:dyDescent="0.2">
      <c r="B590" s="417"/>
      <c r="C590" s="371"/>
      <c r="D590" s="373"/>
      <c r="E590" s="418"/>
      <c r="F590" s="950"/>
      <c r="G590" s="373"/>
      <c r="H590" s="373"/>
      <c r="I590" s="373"/>
      <c r="J590" s="284"/>
      <c r="K590" s="284"/>
      <c r="L590" s="285"/>
      <c r="M590" s="285"/>
      <c r="N590" s="286"/>
      <c r="P590" s="10"/>
      <c r="Q590" s="10"/>
      <c r="R590" s="10"/>
    </row>
    <row r="591" spans="1:18" s="7" customFormat="1" x14ac:dyDescent="0.2">
      <c r="B591" s="419"/>
      <c r="C591" s="293" t="s">
        <v>65</v>
      </c>
      <c r="D591" s="293"/>
      <c r="E591" s="294"/>
      <c r="F591" s="951"/>
      <c r="G591" s="420"/>
      <c r="H591" s="420"/>
      <c r="I591" s="420"/>
      <c r="J591" s="291"/>
      <c r="K591" s="291"/>
      <c r="L591" s="288"/>
      <c r="M591" s="288"/>
      <c r="N591" s="292"/>
      <c r="P591" s="10"/>
      <c r="Q591" s="10"/>
      <c r="R591" s="10"/>
    </row>
    <row r="592" spans="1:18" s="7" customFormat="1" ht="13.5" thickBot="1" x14ac:dyDescent="0.25">
      <c r="B592" s="421"/>
      <c r="C592" s="300"/>
      <c r="D592" s="300"/>
      <c r="E592" s="422"/>
      <c r="F592" s="952"/>
      <c r="G592" s="299"/>
      <c r="H592" s="299"/>
      <c r="I592" s="299"/>
      <c r="J592" s="299"/>
      <c r="K592" s="299"/>
      <c r="L592" s="300"/>
      <c r="M592" s="300"/>
      <c r="N592" s="301"/>
      <c r="P592" s="10"/>
      <c r="Q592" s="10"/>
      <c r="R592" s="10"/>
    </row>
    <row r="593" spans="1:18" s="4" customFormat="1" ht="25.5" thickBot="1" x14ac:dyDescent="0.3">
      <c r="B593" s="208"/>
      <c r="C593" s="209"/>
      <c r="D593" s="210" t="s">
        <v>0</v>
      </c>
      <c r="E593" s="211" t="s">
        <v>345</v>
      </c>
      <c r="F593" s="949" t="s">
        <v>346</v>
      </c>
      <c r="G593" s="212" t="s">
        <v>347</v>
      </c>
      <c r="H593" s="213" t="s">
        <v>348</v>
      </c>
      <c r="I593" s="213" t="s">
        <v>349</v>
      </c>
      <c r="J593" s="214" t="s">
        <v>350</v>
      </c>
      <c r="K593" s="215" t="s">
        <v>351</v>
      </c>
      <c r="L593" s="63" t="s">
        <v>7</v>
      </c>
      <c r="M593" s="216" t="s">
        <v>8</v>
      </c>
      <c r="N593" s="63" t="s">
        <v>352</v>
      </c>
    </row>
    <row r="594" spans="1:18" x14ac:dyDescent="0.2">
      <c r="A594" s="1">
        <v>211</v>
      </c>
      <c r="B594" s="444">
        <v>5161</v>
      </c>
      <c r="C594" s="445">
        <v>6171</v>
      </c>
      <c r="D594" s="198" t="s">
        <v>261</v>
      </c>
      <c r="E594" s="128">
        <v>643</v>
      </c>
      <c r="F594" s="867">
        <v>900</v>
      </c>
      <c r="G594" s="100">
        <v>905</v>
      </c>
      <c r="H594" s="99">
        <v>458</v>
      </c>
      <c r="I594" s="100">
        <v>905</v>
      </c>
      <c r="J594" s="101">
        <v>900</v>
      </c>
      <c r="K594" s="99">
        <f t="shared" si="159"/>
        <v>0</v>
      </c>
      <c r="L594" s="265">
        <v>900</v>
      </c>
      <c r="M594" s="265">
        <v>900</v>
      </c>
      <c r="N594" s="265">
        <v>900</v>
      </c>
      <c r="P594" s="6"/>
      <c r="Q594" s="6"/>
      <c r="R594" s="6"/>
    </row>
    <row r="595" spans="1:18" x14ac:dyDescent="0.2">
      <c r="A595" s="1">
        <v>212</v>
      </c>
      <c r="B595" s="103">
        <v>5162</v>
      </c>
      <c r="C595" s="104">
        <v>6171</v>
      </c>
      <c r="D595" s="624" t="s">
        <v>284</v>
      </c>
      <c r="E595" s="625">
        <v>469</v>
      </c>
      <c r="F595" s="863">
        <v>500</v>
      </c>
      <c r="G595" s="327">
        <v>670</v>
      </c>
      <c r="H595" s="183">
        <v>347</v>
      </c>
      <c r="I595" s="327">
        <v>670</v>
      </c>
      <c r="J595" s="238">
        <v>450</v>
      </c>
      <c r="K595" s="239">
        <f t="shared" si="159"/>
        <v>-50</v>
      </c>
      <c r="L595" s="237">
        <v>450</v>
      </c>
      <c r="M595" s="237">
        <v>450</v>
      </c>
      <c r="N595" s="237">
        <v>450</v>
      </c>
      <c r="P595" s="6"/>
      <c r="Q595" s="6"/>
      <c r="R595" s="6"/>
    </row>
    <row r="596" spans="1:18" x14ac:dyDescent="0.2">
      <c r="A596" s="1">
        <v>213</v>
      </c>
      <c r="B596" s="329">
        <v>5163</v>
      </c>
      <c r="C596" s="330">
        <v>6171</v>
      </c>
      <c r="D596" s="463" t="s">
        <v>183</v>
      </c>
      <c r="E596" s="464">
        <v>68</v>
      </c>
      <c r="F596" s="863">
        <v>85</v>
      </c>
      <c r="G596" s="327">
        <v>78</v>
      </c>
      <c r="H596" s="183">
        <v>68</v>
      </c>
      <c r="I596" s="327">
        <v>78</v>
      </c>
      <c r="J596" s="238">
        <v>85</v>
      </c>
      <c r="K596" s="518">
        <f t="shared" si="159"/>
        <v>0</v>
      </c>
      <c r="L596" s="237">
        <v>85</v>
      </c>
      <c r="M596" s="237">
        <v>85</v>
      </c>
      <c r="N596" s="237">
        <v>85</v>
      </c>
      <c r="P596" s="6"/>
      <c r="Q596" s="6"/>
      <c r="R596" s="6"/>
    </row>
    <row r="597" spans="1:18" x14ac:dyDescent="0.2">
      <c r="A597" s="1">
        <v>214</v>
      </c>
      <c r="B597" s="329">
        <v>5164</v>
      </c>
      <c r="C597" s="330">
        <v>6171</v>
      </c>
      <c r="D597" s="463" t="s">
        <v>205</v>
      </c>
      <c r="E597" s="464">
        <v>28</v>
      </c>
      <c r="F597" s="863">
        <v>75</v>
      </c>
      <c r="G597" s="327">
        <v>30</v>
      </c>
      <c r="H597" s="183">
        <v>23</v>
      </c>
      <c r="I597" s="327">
        <v>30</v>
      </c>
      <c r="J597" s="238">
        <v>90</v>
      </c>
      <c r="K597" s="518">
        <f t="shared" si="159"/>
        <v>15</v>
      </c>
      <c r="L597" s="237">
        <v>90</v>
      </c>
      <c r="M597" s="237">
        <v>90</v>
      </c>
      <c r="N597" s="237">
        <v>90</v>
      </c>
      <c r="P597" s="6"/>
      <c r="Q597" s="6"/>
      <c r="R597" s="6"/>
    </row>
    <row r="598" spans="1:18" x14ac:dyDescent="0.2">
      <c r="A598" s="1">
        <v>215</v>
      </c>
      <c r="B598" s="329">
        <v>5166</v>
      </c>
      <c r="C598" s="330">
        <v>6171</v>
      </c>
      <c r="D598" s="463" t="s">
        <v>298</v>
      </c>
      <c r="E598" s="464">
        <v>62</v>
      </c>
      <c r="F598" s="863">
        <v>50</v>
      </c>
      <c r="G598" s="327">
        <v>140</v>
      </c>
      <c r="H598" s="183">
        <v>0</v>
      </c>
      <c r="I598" s="327">
        <v>140</v>
      </c>
      <c r="J598" s="238">
        <v>85</v>
      </c>
      <c r="K598" s="239">
        <f t="shared" si="159"/>
        <v>35</v>
      </c>
      <c r="L598" s="237">
        <v>85</v>
      </c>
      <c r="M598" s="237">
        <v>85</v>
      </c>
      <c r="N598" s="237">
        <v>85</v>
      </c>
      <c r="P598" s="6"/>
      <c r="Q598" s="6"/>
      <c r="R598" s="6"/>
    </row>
    <row r="599" spans="1:18" x14ac:dyDescent="0.2">
      <c r="A599" s="1">
        <v>216</v>
      </c>
      <c r="B599" s="95">
        <v>5167</v>
      </c>
      <c r="C599" s="96">
        <v>6171</v>
      </c>
      <c r="D599" s="622" t="s">
        <v>299</v>
      </c>
      <c r="E599" s="98">
        <v>336</v>
      </c>
      <c r="F599" s="867">
        <v>350</v>
      </c>
      <c r="G599" s="99">
        <v>436</v>
      </c>
      <c r="H599" s="99">
        <v>265</v>
      </c>
      <c r="I599" s="99">
        <v>436</v>
      </c>
      <c r="J599" s="101">
        <v>350</v>
      </c>
      <c r="K599" s="761">
        <f t="shared" si="159"/>
        <v>0</v>
      </c>
      <c r="L599" s="265">
        <v>350</v>
      </c>
      <c r="M599" s="265">
        <v>350</v>
      </c>
      <c r="N599" s="265">
        <v>350</v>
      </c>
      <c r="P599" s="6"/>
      <c r="Q599" s="6"/>
      <c r="R599" s="6"/>
    </row>
    <row r="600" spans="1:18" x14ac:dyDescent="0.2">
      <c r="A600" s="1">
        <v>217</v>
      </c>
      <c r="B600" s="329">
        <v>5168</v>
      </c>
      <c r="C600" s="330">
        <v>6171</v>
      </c>
      <c r="D600" s="463" t="s">
        <v>300</v>
      </c>
      <c r="E600" s="149">
        <v>26</v>
      </c>
      <c r="F600" s="863">
        <v>26</v>
      </c>
      <c r="G600" s="183">
        <v>26</v>
      </c>
      <c r="H600" s="183">
        <v>26</v>
      </c>
      <c r="I600" s="183">
        <v>26</v>
      </c>
      <c r="J600" s="238">
        <v>25</v>
      </c>
      <c r="K600" s="740">
        <f t="shared" si="159"/>
        <v>-1</v>
      </c>
      <c r="L600" s="237">
        <v>25</v>
      </c>
      <c r="M600" s="237">
        <v>25</v>
      </c>
      <c r="N600" s="237">
        <v>25</v>
      </c>
      <c r="P600" s="6"/>
      <c r="Q600" s="6"/>
      <c r="R600" s="6"/>
    </row>
    <row r="601" spans="1:18" x14ac:dyDescent="0.2">
      <c r="A601" s="1">
        <v>218</v>
      </c>
      <c r="B601" s="103">
        <v>5169</v>
      </c>
      <c r="C601" s="104">
        <v>6171</v>
      </c>
      <c r="D601" s="624" t="s">
        <v>286</v>
      </c>
      <c r="E601" s="106">
        <v>579</v>
      </c>
      <c r="F601" s="862">
        <v>830</v>
      </c>
      <c r="G601" s="183">
        <v>805</v>
      </c>
      <c r="H601" s="183">
        <v>421</v>
      </c>
      <c r="I601" s="183">
        <v>805</v>
      </c>
      <c r="J601" s="109">
        <v>800</v>
      </c>
      <c r="K601" s="740">
        <f t="shared" si="159"/>
        <v>-30</v>
      </c>
      <c r="L601" s="232">
        <v>800</v>
      </c>
      <c r="M601" s="232">
        <v>800</v>
      </c>
      <c r="N601" s="232">
        <v>800</v>
      </c>
      <c r="P601" s="6"/>
      <c r="Q601" s="6"/>
      <c r="R601" s="6"/>
    </row>
    <row r="602" spans="1:18" x14ac:dyDescent="0.2">
      <c r="A602" s="1">
        <v>219</v>
      </c>
      <c r="B602" s="329">
        <v>5171</v>
      </c>
      <c r="C602" s="330">
        <v>6171</v>
      </c>
      <c r="D602" s="463" t="s">
        <v>196</v>
      </c>
      <c r="E602" s="149">
        <v>81</v>
      </c>
      <c r="F602" s="863">
        <v>120</v>
      </c>
      <c r="G602" s="183">
        <v>182</v>
      </c>
      <c r="H602" s="183">
        <v>65</v>
      </c>
      <c r="I602" s="183">
        <v>182</v>
      </c>
      <c r="J602" s="238">
        <v>100</v>
      </c>
      <c r="K602" s="753">
        <f t="shared" si="159"/>
        <v>-20</v>
      </c>
      <c r="L602" s="237">
        <v>100</v>
      </c>
      <c r="M602" s="237">
        <v>100</v>
      </c>
      <c r="N602" s="237">
        <v>100</v>
      </c>
      <c r="P602" s="6"/>
      <c r="Q602" s="6"/>
      <c r="R602" s="6"/>
    </row>
    <row r="603" spans="1:18" x14ac:dyDescent="0.2">
      <c r="A603" s="1">
        <v>220</v>
      </c>
      <c r="B603" s="95">
        <v>5173</v>
      </c>
      <c r="C603" s="96">
        <v>6171</v>
      </c>
      <c r="D603" s="622" t="s">
        <v>287</v>
      </c>
      <c r="E603" s="98">
        <v>76</v>
      </c>
      <c r="F603" s="867">
        <v>80</v>
      </c>
      <c r="G603" s="99">
        <v>95</v>
      </c>
      <c r="H603" s="99">
        <v>64</v>
      </c>
      <c r="I603" s="99">
        <v>95</v>
      </c>
      <c r="J603" s="101">
        <v>80</v>
      </c>
      <c r="K603" s="761">
        <f t="shared" si="159"/>
        <v>0</v>
      </c>
      <c r="L603" s="265">
        <v>80</v>
      </c>
      <c r="M603" s="265">
        <v>80</v>
      </c>
      <c r="N603" s="265">
        <v>80</v>
      </c>
      <c r="P603" s="6"/>
      <c r="Q603" s="6"/>
      <c r="R603" s="6"/>
    </row>
    <row r="604" spans="1:18" x14ac:dyDescent="0.2">
      <c r="A604" s="1">
        <v>221</v>
      </c>
      <c r="B604" s="329">
        <v>5175</v>
      </c>
      <c r="C604" s="330">
        <v>6171</v>
      </c>
      <c r="D604" s="463" t="s">
        <v>266</v>
      </c>
      <c r="E604" s="149">
        <v>10</v>
      </c>
      <c r="F604" s="863">
        <v>5</v>
      </c>
      <c r="G604" s="183">
        <v>11</v>
      </c>
      <c r="H604" s="183">
        <v>10</v>
      </c>
      <c r="I604" s="183">
        <v>11</v>
      </c>
      <c r="J604" s="238">
        <v>5</v>
      </c>
      <c r="K604" s="731">
        <f t="shared" si="159"/>
        <v>0</v>
      </c>
      <c r="L604" s="237">
        <v>5</v>
      </c>
      <c r="M604" s="237">
        <v>5</v>
      </c>
      <c r="N604" s="237">
        <v>5</v>
      </c>
      <c r="P604" s="6"/>
      <c r="Q604" s="6"/>
      <c r="R604" s="6"/>
    </row>
    <row r="605" spans="1:18" x14ac:dyDescent="0.2">
      <c r="B605" s="329">
        <v>5176</v>
      </c>
      <c r="C605" s="330">
        <v>6171</v>
      </c>
      <c r="D605" s="463" t="s">
        <v>397</v>
      </c>
      <c r="E605" s="149">
        <v>0</v>
      </c>
      <c r="F605" s="863">
        <v>0</v>
      </c>
      <c r="G605" s="183"/>
      <c r="H605" s="183"/>
      <c r="I605" s="183"/>
      <c r="J605" s="238">
        <v>3</v>
      </c>
      <c r="K605" s="731"/>
      <c r="L605" s="237">
        <v>3</v>
      </c>
      <c r="M605" s="237">
        <v>3</v>
      </c>
      <c r="N605" s="237">
        <v>3</v>
      </c>
      <c r="P605" s="6"/>
      <c r="Q605" s="6"/>
      <c r="R605" s="6"/>
    </row>
    <row r="606" spans="1:18" x14ac:dyDescent="0.2">
      <c r="A606" s="1">
        <v>222</v>
      </c>
      <c r="B606" s="329">
        <v>5182</v>
      </c>
      <c r="C606" s="330">
        <v>6171</v>
      </c>
      <c r="D606" s="463" t="s">
        <v>301</v>
      </c>
      <c r="E606" s="149">
        <v>3</v>
      </c>
      <c r="F606" s="863">
        <v>0</v>
      </c>
      <c r="G606" s="183">
        <v>0</v>
      </c>
      <c r="H606" s="183">
        <v>19</v>
      </c>
      <c r="I606" s="183">
        <v>0</v>
      </c>
      <c r="J606" s="238">
        <v>0</v>
      </c>
      <c r="K606" s="731">
        <f t="shared" si="159"/>
        <v>0</v>
      </c>
      <c r="L606" s="237">
        <v>0</v>
      </c>
      <c r="M606" s="237">
        <v>0</v>
      </c>
      <c r="N606" s="237">
        <v>0</v>
      </c>
      <c r="P606" s="6"/>
      <c r="Q606" s="6"/>
      <c r="R606" s="6"/>
    </row>
    <row r="607" spans="1:18" x14ac:dyDescent="0.2">
      <c r="A607" s="1">
        <v>223</v>
      </c>
      <c r="B607" s="103">
        <v>5192</v>
      </c>
      <c r="C607" s="104">
        <v>6171</v>
      </c>
      <c r="D607" s="624" t="s">
        <v>302</v>
      </c>
      <c r="E607" s="106">
        <v>0</v>
      </c>
      <c r="F607" s="863">
        <v>20</v>
      </c>
      <c r="G607" s="107">
        <v>40</v>
      </c>
      <c r="H607" s="107">
        <v>39</v>
      </c>
      <c r="I607" s="107">
        <v>40</v>
      </c>
      <c r="J607" s="238">
        <v>30</v>
      </c>
      <c r="K607" s="740">
        <f t="shared" si="159"/>
        <v>10</v>
      </c>
      <c r="L607" s="237">
        <v>30</v>
      </c>
      <c r="M607" s="237">
        <v>30</v>
      </c>
      <c r="N607" s="237">
        <v>30</v>
      </c>
      <c r="P607" s="6"/>
      <c r="Q607" s="6"/>
      <c r="R607" s="6"/>
    </row>
    <row r="608" spans="1:18" x14ac:dyDescent="0.2">
      <c r="A608" s="1">
        <v>224</v>
      </c>
      <c r="B608" s="103">
        <v>5222</v>
      </c>
      <c r="C608" s="104">
        <v>6171</v>
      </c>
      <c r="D608" s="624" t="s">
        <v>303</v>
      </c>
      <c r="E608" s="106">
        <v>50</v>
      </c>
      <c r="F608" s="863">
        <v>1</v>
      </c>
      <c r="G608" s="107">
        <v>1</v>
      </c>
      <c r="H608" s="107">
        <v>1</v>
      </c>
      <c r="I608" s="107">
        <v>1</v>
      </c>
      <c r="J608" s="238">
        <v>2</v>
      </c>
      <c r="K608" s="740">
        <f t="shared" si="159"/>
        <v>1</v>
      </c>
      <c r="L608" s="237">
        <v>2</v>
      </c>
      <c r="M608" s="237">
        <v>2</v>
      </c>
      <c r="N608" s="237">
        <v>2</v>
      </c>
      <c r="P608" s="6"/>
      <c r="Q608" s="6"/>
      <c r="R608" s="6"/>
    </row>
    <row r="609" spans="1:18" x14ac:dyDescent="0.2">
      <c r="A609" s="1">
        <v>225</v>
      </c>
      <c r="B609" s="103">
        <v>5229</v>
      </c>
      <c r="C609" s="104">
        <v>6171</v>
      </c>
      <c r="D609" s="624" t="s">
        <v>304</v>
      </c>
      <c r="E609" s="106">
        <v>1</v>
      </c>
      <c r="F609" s="863">
        <v>36</v>
      </c>
      <c r="G609" s="107">
        <v>0</v>
      </c>
      <c r="H609" s="107">
        <v>0</v>
      </c>
      <c r="I609" s="107">
        <v>0</v>
      </c>
      <c r="J609" s="238">
        <v>34</v>
      </c>
      <c r="K609" s="740">
        <f t="shared" si="159"/>
        <v>-2</v>
      </c>
      <c r="L609" s="237">
        <v>34</v>
      </c>
      <c r="M609" s="237">
        <v>34</v>
      </c>
      <c r="N609" s="237">
        <v>34</v>
      </c>
      <c r="P609" s="6"/>
      <c r="Q609" s="6"/>
      <c r="R609" s="6"/>
    </row>
    <row r="610" spans="1:18" x14ac:dyDescent="0.2">
      <c r="A610" s="1">
        <v>226</v>
      </c>
      <c r="B610" s="103">
        <v>5361</v>
      </c>
      <c r="C610" s="104">
        <v>6171</v>
      </c>
      <c r="D610" s="624" t="s">
        <v>305</v>
      </c>
      <c r="E610" s="106">
        <v>0</v>
      </c>
      <c r="F610" s="863">
        <v>1</v>
      </c>
      <c r="G610" s="107">
        <v>1</v>
      </c>
      <c r="H610" s="107">
        <v>0</v>
      </c>
      <c r="I610" s="107">
        <v>1</v>
      </c>
      <c r="J610" s="238">
        <v>1</v>
      </c>
      <c r="K610" s="731">
        <f t="shared" si="159"/>
        <v>0</v>
      </c>
      <c r="L610" s="237">
        <v>1</v>
      </c>
      <c r="M610" s="237">
        <v>1</v>
      </c>
      <c r="N610" s="237">
        <v>1</v>
      </c>
      <c r="P610" s="6"/>
      <c r="Q610" s="6"/>
      <c r="R610" s="6"/>
    </row>
    <row r="611" spans="1:18" ht="13.5" thickBot="1" x14ac:dyDescent="0.25">
      <c r="A611" s="1">
        <v>227</v>
      </c>
      <c r="B611" s="103">
        <v>5362</v>
      </c>
      <c r="C611" s="104">
        <v>6171</v>
      </c>
      <c r="D611" s="628" t="s">
        <v>306</v>
      </c>
      <c r="E611" s="87">
        <v>2</v>
      </c>
      <c r="F611" s="895">
        <v>2</v>
      </c>
      <c r="G611" s="88">
        <v>2</v>
      </c>
      <c r="H611" s="88">
        <v>2</v>
      </c>
      <c r="I611" s="88">
        <v>2</v>
      </c>
      <c r="J611" s="91">
        <v>4</v>
      </c>
      <c r="K611" s="731">
        <f>J611-F611</f>
        <v>2</v>
      </c>
      <c r="L611" s="388">
        <v>4</v>
      </c>
      <c r="M611" s="388">
        <v>4</v>
      </c>
      <c r="N611" s="388">
        <v>4</v>
      </c>
      <c r="P611" s="6"/>
      <c r="Q611" s="6"/>
      <c r="R611" s="6"/>
    </row>
    <row r="612" spans="1:18" ht="13.5" thickBot="1" x14ac:dyDescent="0.25">
      <c r="B612" s="29"/>
      <c r="C612" s="369"/>
      <c r="D612" s="390" t="s">
        <v>368</v>
      </c>
      <c r="E612" s="709">
        <f t="shared" ref="E612:J612" si="162">SUM(E580:E611)</f>
        <v>3511</v>
      </c>
      <c r="F612" s="916">
        <f t="shared" ref="F612" si="163">SUM(F580:F611)</f>
        <v>4226</v>
      </c>
      <c r="G612" s="221">
        <f t="shared" si="162"/>
        <v>4693</v>
      </c>
      <c r="H612" s="132">
        <f t="shared" si="162"/>
        <v>2440</v>
      </c>
      <c r="I612" s="221">
        <f t="shared" si="162"/>
        <v>4693</v>
      </c>
      <c r="J612" s="607">
        <f t="shared" si="162"/>
        <v>4229</v>
      </c>
      <c r="K612" s="430">
        <f>J612-F612</f>
        <v>3</v>
      </c>
      <c r="L612" s="216">
        <f>SUM(L580:L611)</f>
        <v>4229</v>
      </c>
      <c r="M612" s="63">
        <f>SUM(M580:M611)</f>
        <v>4229</v>
      </c>
      <c r="N612" s="63">
        <f>SUM(N580:N611)</f>
        <v>4229</v>
      </c>
      <c r="P612" s="6"/>
      <c r="Q612" s="6"/>
      <c r="R612" s="6"/>
    </row>
    <row r="613" spans="1:18" ht="8.25" customHeight="1" thickBot="1" x14ac:dyDescent="0.25">
      <c r="B613" s="468"/>
      <c r="C613" s="285"/>
      <c r="D613" s="794"/>
      <c r="E613" s="795"/>
      <c r="F613" s="961"/>
      <c r="G613" s="796"/>
      <c r="H613" s="796"/>
      <c r="I613" s="796"/>
      <c r="J613" s="796"/>
      <c r="K613" s="796"/>
      <c r="L613" s="285"/>
      <c r="M613" s="285"/>
      <c r="N613" s="286"/>
      <c r="P613" s="6"/>
      <c r="Q613" s="6"/>
      <c r="R613" s="6"/>
    </row>
    <row r="614" spans="1:18" ht="13.5" thickBot="1" x14ac:dyDescent="0.25">
      <c r="B614" s="287"/>
      <c r="C614" s="797" t="s">
        <v>110</v>
      </c>
      <c r="D614" s="706"/>
      <c r="E614" s="400"/>
      <c r="F614" s="951"/>
      <c r="G614" s="290"/>
      <c r="H614" s="290"/>
      <c r="I614" s="290"/>
      <c r="J614" s="291"/>
      <c r="K614" s="291"/>
      <c r="L614" s="288"/>
      <c r="M614" s="288"/>
      <c r="N614" s="292"/>
      <c r="P614" s="6"/>
      <c r="Q614" s="6"/>
      <c r="R614" s="6"/>
    </row>
    <row r="615" spans="1:18" ht="9.75" customHeight="1" thickBot="1" x14ac:dyDescent="0.25">
      <c r="B615" s="295"/>
      <c r="C615" s="621"/>
      <c r="D615" s="296"/>
      <c r="E615" s="297"/>
      <c r="F615" s="952"/>
      <c r="G615" s="298"/>
      <c r="H615" s="298"/>
      <c r="I615" s="298"/>
      <c r="J615" s="299"/>
      <c r="K615" s="299"/>
      <c r="L615" s="300"/>
      <c r="M615" s="300"/>
      <c r="N615" s="301"/>
      <c r="P615" s="6"/>
      <c r="Q615" s="6"/>
      <c r="R615" s="6"/>
    </row>
    <row r="616" spans="1:18" s="4" customFormat="1" ht="25.5" thickBot="1" x14ac:dyDescent="0.3">
      <c r="B616" s="208"/>
      <c r="C616" s="209"/>
      <c r="D616" s="210" t="s">
        <v>0</v>
      </c>
      <c r="E616" s="211" t="s">
        <v>345</v>
      </c>
      <c r="F616" s="949" t="s">
        <v>346</v>
      </c>
      <c r="G616" s="212" t="s">
        <v>347</v>
      </c>
      <c r="H616" s="213" t="s">
        <v>348</v>
      </c>
      <c r="I616" s="213" t="s">
        <v>349</v>
      </c>
      <c r="J616" s="214" t="s">
        <v>350</v>
      </c>
      <c r="K616" s="215" t="s">
        <v>351</v>
      </c>
      <c r="L616" s="62" t="s">
        <v>7</v>
      </c>
      <c r="M616" s="216" t="s">
        <v>8</v>
      </c>
      <c r="N616" s="63" t="s">
        <v>352</v>
      </c>
    </row>
    <row r="617" spans="1:18" x14ac:dyDescent="0.2">
      <c r="B617" s="76">
        <v>6122</v>
      </c>
      <c r="C617" s="74">
        <v>5311</v>
      </c>
      <c r="D617" s="574" t="s">
        <v>366</v>
      </c>
      <c r="E617" s="853">
        <v>60</v>
      </c>
      <c r="F617" s="910">
        <v>0</v>
      </c>
      <c r="G617" s="12"/>
      <c r="H617" s="13"/>
      <c r="I617" s="423"/>
      <c r="J617" s="852">
        <v>0</v>
      </c>
      <c r="K617" s="857">
        <f>J617-F617</f>
        <v>0</v>
      </c>
      <c r="L617" s="16">
        <v>0</v>
      </c>
      <c r="M617" s="15">
        <v>0</v>
      </c>
      <c r="N617" s="543">
        <v>0</v>
      </c>
      <c r="P617" s="6"/>
      <c r="Q617" s="6"/>
      <c r="R617" s="6"/>
    </row>
    <row r="618" spans="1:18" x14ac:dyDescent="0.2">
      <c r="A618" s="1">
        <v>228</v>
      </c>
      <c r="B618" s="9">
        <v>6122</v>
      </c>
      <c r="C618" s="65">
        <v>6171</v>
      </c>
      <c r="D618" s="760" t="s">
        <v>307</v>
      </c>
      <c r="E618" s="57">
        <v>90</v>
      </c>
      <c r="F618" s="885">
        <v>0</v>
      </c>
      <c r="G618" s="140">
        <v>90</v>
      </c>
      <c r="H618" s="143">
        <v>90</v>
      </c>
      <c r="I618" s="142">
        <v>90</v>
      </c>
      <c r="J618" s="144">
        <v>0</v>
      </c>
      <c r="K618" s="700">
        <f>J618-F618</f>
        <v>0</v>
      </c>
      <c r="L618" s="145">
        <v>0</v>
      </c>
      <c r="M618" s="98">
        <v>0</v>
      </c>
      <c r="N618" s="623">
        <v>0</v>
      </c>
      <c r="P618" s="6"/>
      <c r="Q618" s="6"/>
      <c r="R618" s="6"/>
    </row>
    <row r="619" spans="1:18" ht="13.5" thickBot="1" x14ac:dyDescent="0.25">
      <c r="A619" s="1">
        <v>229</v>
      </c>
      <c r="B619" s="798">
        <v>6123</v>
      </c>
      <c r="C619" s="799">
        <v>6171</v>
      </c>
      <c r="D619" s="800" t="s">
        <v>308</v>
      </c>
      <c r="E619" s="541">
        <v>0</v>
      </c>
      <c r="F619" s="944">
        <v>0</v>
      </c>
      <c r="G619" s="801">
        <v>0</v>
      </c>
      <c r="H619" s="802">
        <v>0</v>
      </c>
      <c r="I619" s="803">
        <v>0</v>
      </c>
      <c r="J619" s="804">
        <v>350</v>
      </c>
      <c r="K619" s="256">
        <f>J619-F619</f>
        <v>350</v>
      </c>
      <c r="L619" s="805">
        <v>0</v>
      </c>
      <c r="M619" s="806">
        <v>0</v>
      </c>
      <c r="N619" s="807">
        <v>0</v>
      </c>
      <c r="P619" s="6"/>
      <c r="Q619" s="6"/>
      <c r="R619" s="6"/>
    </row>
    <row r="620" spans="1:18" ht="13.5" thickBot="1" x14ac:dyDescent="0.25">
      <c r="B620" s="111"/>
      <c r="C620" s="112"/>
      <c r="D620" s="390" t="s">
        <v>81</v>
      </c>
      <c r="E620" s="220">
        <f t="shared" ref="E620:N620" si="164">SUM(E617:E619)</f>
        <v>150</v>
      </c>
      <c r="F620" s="892">
        <f t="shared" si="164"/>
        <v>0</v>
      </c>
      <c r="G620" s="220">
        <f t="shared" si="164"/>
        <v>90</v>
      </c>
      <c r="H620" s="220">
        <f t="shared" si="164"/>
        <v>90</v>
      </c>
      <c r="I620" s="220">
        <f t="shared" si="164"/>
        <v>90</v>
      </c>
      <c r="J620" s="993">
        <f t="shared" si="164"/>
        <v>350</v>
      </c>
      <c r="K620" s="220">
        <f t="shared" si="164"/>
        <v>350</v>
      </c>
      <c r="L620" s="220">
        <f t="shared" si="164"/>
        <v>0</v>
      </c>
      <c r="M620" s="220">
        <f t="shared" si="164"/>
        <v>0</v>
      </c>
      <c r="N620" s="220">
        <f t="shared" si="164"/>
        <v>0</v>
      </c>
      <c r="P620" s="6"/>
      <c r="Q620" s="6"/>
      <c r="R620" s="6"/>
    </row>
    <row r="621" spans="1:18" x14ac:dyDescent="0.2">
      <c r="B621" s="116"/>
      <c r="C621" s="116"/>
      <c r="D621" s="200"/>
      <c r="E621" s="394"/>
      <c r="F621" s="884"/>
      <c r="G621" s="393"/>
      <c r="H621" s="393"/>
      <c r="I621" s="393"/>
      <c r="J621" s="394"/>
      <c r="K621" s="397"/>
      <c r="L621" s="393"/>
      <c r="M621" s="393"/>
      <c r="N621" s="393"/>
      <c r="P621" s="6"/>
      <c r="Q621" s="6"/>
      <c r="R621" s="6"/>
    </row>
    <row r="622" spans="1:18" x14ac:dyDescent="0.2">
      <c r="B622" s="116"/>
      <c r="C622" s="116"/>
      <c r="D622" s="200"/>
      <c r="E622" s="394"/>
      <c r="F622" s="884"/>
      <c r="G622" s="393"/>
      <c r="H622" s="393"/>
      <c r="I622" s="393"/>
      <c r="J622" s="394"/>
      <c r="K622" s="397"/>
      <c r="L622" s="393"/>
      <c r="M622" s="393"/>
      <c r="N622" s="393"/>
      <c r="P622" s="6"/>
      <c r="Q622" s="6"/>
      <c r="R622" s="6"/>
    </row>
    <row r="623" spans="1:18" x14ac:dyDescent="0.2">
      <c r="B623" s="116"/>
      <c r="C623" s="116"/>
      <c r="D623" s="200"/>
      <c r="E623" s="396"/>
      <c r="F623" s="884"/>
      <c r="G623" s="393"/>
      <c r="H623" s="393"/>
      <c r="I623" s="393"/>
      <c r="J623" s="394"/>
      <c r="K623" s="397"/>
      <c r="L623" s="393"/>
      <c r="M623" s="393"/>
      <c r="N623" s="393"/>
      <c r="P623" s="6"/>
      <c r="Q623" s="6"/>
      <c r="R623" s="6"/>
    </row>
    <row r="624" spans="1:18" x14ac:dyDescent="0.2">
      <c r="B624" s="495"/>
      <c r="C624" s="116"/>
      <c r="D624" s="200"/>
      <c r="E624" s="396"/>
      <c r="F624" s="912"/>
      <c r="G624" s="584"/>
      <c r="H624" s="584"/>
      <c r="I624" s="583"/>
      <c r="J624" s="583"/>
      <c r="K624" s="583"/>
      <c r="L624" s="583"/>
      <c r="M624" s="583"/>
      <c r="N624" s="583"/>
      <c r="P624" s="6"/>
      <c r="Q624" s="6"/>
      <c r="R624" s="6"/>
    </row>
    <row r="625" spans="1:18" x14ac:dyDescent="0.2">
      <c r="B625" s="495"/>
      <c r="C625" s="116"/>
      <c r="D625" s="200"/>
      <c r="E625" s="396"/>
      <c r="F625" s="912"/>
      <c r="G625" s="584"/>
      <c r="H625" s="584"/>
      <c r="I625" s="583"/>
      <c r="J625" s="583"/>
      <c r="K625" s="583"/>
      <c r="L625" s="583"/>
      <c r="M625" s="583"/>
      <c r="N625" s="583"/>
      <c r="P625" s="6"/>
      <c r="Q625" s="6"/>
      <c r="R625" s="6"/>
    </row>
    <row r="626" spans="1:18" x14ac:dyDescent="0.2">
      <c r="B626" s="495"/>
      <c r="C626" s="116"/>
      <c r="D626" s="200"/>
      <c r="E626" s="396"/>
      <c r="F626" s="912"/>
      <c r="G626" s="584"/>
      <c r="H626" s="584"/>
      <c r="I626" s="583"/>
      <c r="J626" s="583"/>
      <c r="K626" s="583"/>
      <c r="L626" s="583"/>
      <c r="M626" s="583"/>
      <c r="N626" s="583"/>
      <c r="P626" s="6"/>
      <c r="Q626" s="6"/>
      <c r="R626" s="6"/>
    </row>
    <row r="627" spans="1:18" x14ac:dyDescent="0.2">
      <c r="B627" s="495"/>
      <c r="C627" s="116"/>
      <c r="D627" s="200"/>
      <c r="E627" s="396"/>
      <c r="F627" s="912"/>
      <c r="G627" s="584"/>
      <c r="H627" s="584"/>
      <c r="I627" s="583"/>
      <c r="J627" s="583"/>
      <c r="K627" s="583"/>
      <c r="L627" s="583"/>
      <c r="M627" s="583"/>
      <c r="N627" s="583"/>
      <c r="P627" s="6"/>
      <c r="Q627" s="6"/>
      <c r="R627" s="6"/>
    </row>
    <row r="628" spans="1:18" x14ac:dyDescent="0.2">
      <c r="B628" s="274" t="s">
        <v>141</v>
      </c>
      <c r="C628" s="275"/>
      <c r="D628" s="275"/>
      <c r="E628" s="416"/>
      <c r="F628" s="869"/>
      <c r="G628" s="278"/>
      <c r="H628" s="278"/>
      <c r="I628" s="278"/>
      <c r="J628" s="278"/>
      <c r="K628" s="278"/>
      <c r="L628" s="279"/>
      <c r="M628" s="279"/>
      <c r="N628" s="279"/>
      <c r="P628" s="6"/>
      <c r="Q628" s="6"/>
      <c r="R628" s="6"/>
    </row>
    <row r="629" spans="1:18" ht="13.5" thickBot="1" x14ac:dyDescent="0.25">
      <c r="B629" s="274"/>
      <c r="C629" s="275"/>
      <c r="D629" s="275"/>
      <c r="E629" s="416"/>
      <c r="F629" s="869"/>
      <c r="G629" s="278"/>
      <c r="H629" s="278"/>
      <c r="I629" s="278"/>
      <c r="J629" s="278"/>
      <c r="K629" s="278"/>
      <c r="L629" s="279"/>
      <c r="M629" s="279"/>
      <c r="N629" s="279"/>
      <c r="P629" s="6"/>
      <c r="Q629" s="6"/>
      <c r="R629" s="6"/>
    </row>
    <row r="630" spans="1:18" ht="4.5" customHeight="1" thickBot="1" x14ac:dyDescent="0.25">
      <c r="B630" s="726"/>
      <c r="C630" s="285"/>
      <c r="D630" s="285"/>
      <c r="E630" s="469"/>
      <c r="F630" s="950"/>
      <c r="G630" s="284"/>
      <c r="H630" s="284"/>
      <c r="I630" s="284"/>
      <c r="J630" s="284"/>
      <c r="K630" s="284"/>
      <c r="L630" s="285"/>
      <c r="M630" s="285"/>
      <c r="N630" s="286"/>
      <c r="P630" s="6"/>
      <c r="Q630" s="6"/>
      <c r="R630" s="6"/>
    </row>
    <row r="631" spans="1:18" ht="13.5" thickBot="1" x14ac:dyDescent="0.25">
      <c r="B631" s="499"/>
      <c r="C631" s="293"/>
      <c r="D631" s="245" t="s">
        <v>69</v>
      </c>
      <c r="E631" s="289"/>
      <c r="F631" s="951"/>
      <c r="G631" s="290"/>
      <c r="H631" s="290"/>
      <c r="I631" s="290"/>
      <c r="J631" s="291"/>
      <c r="K631" s="291"/>
      <c r="L631" s="288"/>
      <c r="M631" s="288"/>
      <c r="N631" s="292"/>
      <c r="P631" s="6"/>
      <c r="Q631" s="6"/>
      <c r="R631" s="6"/>
    </row>
    <row r="632" spans="1:18" ht="12" customHeight="1" x14ac:dyDescent="0.2">
      <c r="B632" s="287"/>
      <c r="C632" s="293" t="s">
        <v>131</v>
      </c>
      <c r="D632" s="293"/>
      <c r="E632" s="294"/>
      <c r="F632" s="951"/>
      <c r="G632" s="290"/>
      <c r="H632" s="290"/>
      <c r="I632" s="290"/>
      <c r="J632" s="291"/>
      <c r="K632" s="291"/>
      <c r="L632" s="288"/>
      <c r="M632" s="288"/>
      <c r="N632" s="292"/>
      <c r="P632" s="6"/>
      <c r="Q632" s="6"/>
      <c r="R632" s="6"/>
    </row>
    <row r="633" spans="1:18" ht="4.5" customHeight="1" thickBot="1" x14ac:dyDescent="0.25">
      <c r="B633" s="295"/>
      <c r="C633" s="296"/>
      <c r="D633" s="296"/>
      <c r="E633" s="297"/>
      <c r="F633" s="952"/>
      <c r="G633" s="298"/>
      <c r="H633" s="298"/>
      <c r="I633" s="298"/>
      <c r="J633" s="299"/>
      <c r="K633" s="299"/>
      <c r="L633" s="300"/>
      <c r="M633" s="300"/>
      <c r="N633" s="301"/>
      <c r="P633" s="6"/>
      <c r="Q633" s="6"/>
      <c r="R633" s="6"/>
    </row>
    <row r="634" spans="1:18" s="4" customFormat="1" ht="25.5" thickBot="1" x14ac:dyDescent="0.3">
      <c r="B634" s="208"/>
      <c r="C634" s="209"/>
      <c r="D634" s="210" t="s">
        <v>0</v>
      </c>
      <c r="E634" s="211" t="s">
        <v>345</v>
      </c>
      <c r="F634" s="949" t="s">
        <v>346</v>
      </c>
      <c r="G634" s="212" t="s">
        <v>347</v>
      </c>
      <c r="H634" s="213" t="s">
        <v>348</v>
      </c>
      <c r="I634" s="213" t="s">
        <v>349</v>
      </c>
      <c r="J634" s="214" t="s">
        <v>350</v>
      </c>
      <c r="K634" s="215" t="s">
        <v>351</v>
      </c>
      <c r="L634" s="62" t="s">
        <v>7</v>
      </c>
      <c r="M634" s="216" t="s">
        <v>8</v>
      </c>
      <c r="N634" s="63" t="s">
        <v>352</v>
      </c>
    </row>
    <row r="635" spans="1:18" x14ac:dyDescent="0.2">
      <c r="A635" s="1">
        <v>230</v>
      </c>
      <c r="B635" s="586">
        <v>5019</v>
      </c>
      <c r="C635" s="445">
        <v>5512</v>
      </c>
      <c r="D635" s="83" t="s">
        <v>309</v>
      </c>
      <c r="E635" s="128">
        <v>32</v>
      </c>
      <c r="F635" s="865">
        <v>80</v>
      </c>
      <c r="G635" s="33">
        <v>80</v>
      </c>
      <c r="H635" s="79">
        <v>26</v>
      </c>
      <c r="I635" s="33">
        <v>80</v>
      </c>
      <c r="J635" s="125">
        <v>80</v>
      </c>
      <c r="K635" s="740">
        <f>J635-F635</f>
        <v>0</v>
      </c>
      <c r="L635" s="34">
        <v>80</v>
      </c>
      <c r="M635" s="33">
        <v>80</v>
      </c>
      <c r="N635" s="34">
        <v>80</v>
      </c>
      <c r="P635" s="6"/>
      <c r="Q635" s="6"/>
      <c r="R635" s="6"/>
    </row>
    <row r="636" spans="1:18" x14ac:dyDescent="0.2">
      <c r="A636" s="1">
        <v>231</v>
      </c>
      <c r="B636" s="258">
        <v>5021</v>
      </c>
      <c r="C636" s="104">
        <v>5512</v>
      </c>
      <c r="D636" s="434" t="s">
        <v>310</v>
      </c>
      <c r="E636" s="625">
        <v>0</v>
      </c>
      <c r="F636" s="862">
        <v>0</v>
      </c>
      <c r="G636" s="108">
        <v>0</v>
      </c>
      <c r="H636" s="107">
        <v>0</v>
      </c>
      <c r="I636" s="108">
        <v>0</v>
      </c>
      <c r="J636" s="109">
        <v>0</v>
      </c>
      <c r="K636" s="808">
        <f>J636-F636</f>
        <v>0</v>
      </c>
      <c r="L636" s="107">
        <v>0</v>
      </c>
      <c r="M636" s="108">
        <v>0</v>
      </c>
      <c r="N636" s="107">
        <v>0</v>
      </c>
      <c r="P636" s="6"/>
      <c r="Q636" s="6"/>
      <c r="R636" s="6"/>
    </row>
    <row r="637" spans="1:18" ht="13.5" thickBot="1" x14ac:dyDescent="0.25">
      <c r="A637" s="1">
        <v>232</v>
      </c>
      <c r="B637" s="258">
        <v>5039</v>
      </c>
      <c r="C637" s="104">
        <v>5512</v>
      </c>
      <c r="D637" s="434" t="s">
        <v>311</v>
      </c>
      <c r="E637" s="625">
        <v>3</v>
      </c>
      <c r="F637" s="895">
        <v>5</v>
      </c>
      <c r="G637" s="108">
        <v>5</v>
      </c>
      <c r="H637" s="107">
        <v>3</v>
      </c>
      <c r="I637" s="108">
        <v>5</v>
      </c>
      <c r="J637" s="91">
        <v>5</v>
      </c>
      <c r="K637" s="713">
        <f>J637-F637</f>
        <v>0</v>
      </c>
      <c r="L637" s="88">
        <v>5</v>
      </c>
      <c r="M637" s="108">
        <v>5</v>
      </c>
      <c r="N637" s="88">
        <v>5</v>
      </c>
      <c r="P637" s="6"/>
      <c r="Q637" s="6"/>
      <c r="R637" s="6"/>
    </row>
    <row r="638" spans="1:18" ht="13.5" thickBot="1" x14ac:dyDescent="0.25">
      <c r="B638" s="29"/>
      <c r="C638" s="369"/>
      <c r="D638" s="390" t="s">
        <v>142</v>
      </c>
      <c r="E638" s="446">
        <f t="shared" ref="E638:J638" si="165">SUM(E635:E637)</f>
        <v>35</v>
      </c>
      <c r="F638" s="860">
        <f t="shared" si="165"/>
        <v>85</v>
      </c>
      <c r="G638" s="221">
        <f t="shared" si="165"/>
        <v>85</v>
      </c>
      <c r="H638" s="132">
        <f t="shared" si="165"/>
        <v>29</v>
      </c>
      <c r="I638" s="221">
        <f t="shared" si="165"/>
        <v>85</v>
      </c>
      <c r="J638" s="222">
        <f t="shared" si="165"/>
        <v>85</v>
      </c>
      <c r="K638" s="714">
        <f>J638-F638</f>
        <v>0</v>
      </c>
      <c r="L638" s="63">
        <f>SUM(L635:L637)</f>
        <v>85</v>
      </c>
      <c r="M638" s="63">
        <f>SUM(M635:M637)</f>
        <v>85</v>
      </c>
      <c r="N638" s="63">
        <f>SUM(N635:N637)</f>
        <v>85</v>
      </c>
      <c r="P638" s="6"/>
      <c r="Q638" s="6"/>
      <c r="R638" s="6"/>
    </row>
    <row r="639" spans="1:18" ht="6.75" customHeight="1" x14ac:dyDescent="0.2">
      <c r="B639" s="417"/>
      <c r="C639" s="371"/>
      <c r="D639" s="373"/>
      <c r="E639" s="418"/>
      <c r="F639" s="950"/>
      <c r="G639" s="373"/>
      <c r="H639" s="373"/>
      <c r="I639" s="373"/>
      <c r="J639" s="284"/>
      <c r="K639" s="284"/>
      <c r="L639" s="285"/>
      <c r="M639" s="285"/>
      <c r="N639" s="286"/>
      <c r="P639" s="6"/>
      <c r="Q639" s="6"/>
      <c r="R639" s="6"/>
    </row>
    <row r="640" spans="1:18" ht="9.75" customHeight="1" x14ac:dyDescent="0.2">
      <c r="B640" s="419"/>
      <c r="C640" s="293" t="s">
        <v>65</v>
      </c>
      <c r="D640" s="293"/>
      <c r="E640" s="294"/>
      <c r="F640" s="951"/>
      <c r="G640" s="420"/>
      <c r="H640" s="420"/>
      <c r="I640" s="420"/>
      <c r="J640" s="291"/>
      <c r="K640" s="291"/>
      <c r="L640" s="288"/>
      <c r="M640" s="288"/>
      <c r="N640" s="292"/>
      <c r="P640" s="6"/>
      <c r="Q640" s="6"/>
      <c r="R640" s="6"/>
    </row>
    <row r="641" spans="1:18" ht="6.75" customHeight="1" thickBot="1" x14ac:dyDescent="0.25">
      <c r="B641" s="421"/>
      <c r="C641" s="300"/>
      <c r="D641" s="300"/>
      <c r="E641" s="422"/>
      <c r="F641" s="952"/>
      <c r="G641" s="299"/>
      <c r="H641" s="299"/>
      <c r="I641" s="299"/>
      <c r="J641" s="299"/>
      <c r="K641" s="299"/>
      <c r="L641" s="300"/>
      <c r="M641" s="300"/>
      <c r="N641" s="301"/>
      <c r="P641" s="6"/>
      <c r="Q641" s="6"/>
      <c r="R641" s="6"/>
    </row>
    <row r="642" spans="1:18" s="4" customFormat="1" ht="25.5" thickBot="1" x14ac:dyDescent="0.3">
      <c r="B642" s="208"/>
      <c r="C642" s="209"/>
      <c r="D642" s="210" t="s">
        <v>0</v>
      </c>
      <c r="E642" s="211" t="s">
        <v>345</v>
      </c>
      <c r="F642" s="949" t="s">
        <v>346</v>
      </c>
      <c r="G642" s="212" t="s">
        <v>347</v>
      </c>
      <c r="H642" s="213" t="s">
        <v>348</v>
      </c>
      <c r="I642" s="213" t="s">
        <v>349</v>
      </c>
      <c r="J642" s="214" t="s">
        <v>350</v>
      </c>
      <c r="K642" s="215" t="s">
        <v>351</v>
      </c>
      <c r="L642" s="63" t="s">
        <v>7</v>
      </c>
      <c r="M642" s="216" t="s">
        <v>8</v>
      </c>
      <c r="N642" s="63" t="s">
        <v>352</v>
      </c>
    </row>
    <row r="643" spans="1:18" x14ac:dyDescent="0.2">
      <c r="A643" s="1">
        <v>233</v>
      </c>
      <c r="B643" s="329">
        <v>5019</v>
      </c>
      <c r="C643" s="330">
        <v>6112</v>
      </c>
      <c r="D643" s="463" t="s">
        <v>312</v>
      </c>
      <c r="E643" s="464">
        <v>11</v>
      </c>
      <c r="F643" s="863">
        <v>15</v>
      </c>
      <c r="G643" s="327">
        <v>10</v>
      </c>
      <c r="H643" s="183">
        <v>6</v>
      </c>
      <c r="I643" s="327">
        <v>10</v>
      </c>
      <c r="J643" s="238">
        <v>15</v>
      </c>
      <c r="K643" s="740">
        <f t="shared" ref="K643:K674" si="166">J643-F643</f>
        <v>0</v>
      </c>
      <c r="L643" s="710">
        <v>15</v>
      </c>
      <c r="M643" s="710">
        <v>15</v>
      </c>
      <c r="N643" s="228">
        <v>15</v>
      </c>
      <c r="P643" s="6"/>
      <c r="Q643" s="6"/>
      <c r="R643" s="6"/>
    </row>
    <row r="644" spans="1:18" x14ac:dyDescent="0.2">
      <c r="A644" s="1">
        <v>234</v>
      </c>
      <c r="B644" s="329">
        <v>5021</v>
      </c>
      <c r="C644" s="330">
        <v>6112</v>
      </c>
      <c r="D644" s="463" t="s">
        <v>313</v>
      </c>
      <c r="E644" s="464">
        <v>586</v>
      </c>
      <c r="F644" s="863">
        <v>800</v>
      </c>
      <c r="G644" s="327">
        <v>800</v>
      </c>
      <c r="H644" s="183">
        <v>308</v>
      </c>
      <c r="I644" s="327">
        <v>800</v>
      </c>
      <c r="J644" s="238">
        <v>800</v>
      </c>
      <c r="K644" s="753">
        <f t="shared" si="166"/>
        <v>0</v>
      </c>
      <c r="L644" s="710">
        <v>800</v>
      </c>
      <c r="M644" s="710">
        <v>800</v>
      </c>
      <c r="N644" s="265">
        <v>800</v>
      </c>
      <c r="P644" s="6"/>
      <c r="Q644" s="6"/>
      <c r="R644" s="6"/>
    </row>
    <row r="645" spans="1:18" x14ac:dyDescent="0.2">
      <c r="A645" s="1">
        <v>235</v>
      </c>
      <c r="B645" s="329">
        <v>5023</v>
      </c>
      <c r="C645" s="330">
        <v>6112</v>
      </c>
      <c r="D645" s="809" t="s">
        <v>314</v>
      </c>
      <c r="E645" s="810">
        <v>2806</v>
      </c>
      <c r="F645" s="863">
        <v>3185</v>
      </c>
      <c r="G645" s="327">
        <v>3190</v>
      </c>
      <c r="H645" s="183">
        <v>2040</v>
      </c>
      <c r="I645" s="327">
        <v>3190</v>
      </c>
      <c r="J645" s="238">
        <v>3185</v>
      </c>
      <c r="K645" s="753">
        <f t="shared" si="166"/>
        <v>0</v>
      </c>
      <c r="L645" s="712">
        <v>3185</v>
      </c>
      <c r="M645" s="712">
        <v>3185</v>
      </c>
      <c r="N645" s="237">
        <v>3185</v>
      </c>
      <c r="P645" s="6"/>
      <c r="Q645" s="6"/>
      <c r="R645" s="6"/>
    </row>
    <row r="646" spans="1:18" x14ac:dyDescent="0.2">
      <c r="A646" s="1">
        <v>236</v>
      </c>
      <c r="B646" s="329">
        <v>5031</v>
      </c>
      <c r="C646" s="330">
        <v>6112</v>
      </c>
      <c r="D646" s="809" t="s">
        <v>315</v>
      </c>
      <c r="E646" s="810">
        <v>412</v>
      </c>
      <c r="F646" s="863">
        <v>500</v>
      </c>
      <c r="G646" s="327">
        <v>500</v>
      </c>
      <c r="H646" s="183">
        <v>301</v>
      </c>
      <c r="I646" s="327">
        <v>500</v>
      </c>
      <c r="J646" s="238">
        <v>500</v>
      </c>
      <c r="K646" s="753">
        <f t="shared" si="166"/>
        <v>0</v>
      </c>
      <c r="L646" s="712">
        <v>500</v>
      </c>
      <c r="M646" s="712">
        <v>500</v>
      </c>
      <c r="N646" s="237">
        <v>500</v>
      </c>
      <c r="P646" s="6"/>
      <c r="Q646" s="6"/>
      <c r="R646" s="6"/>
    </row>
    <row r="647" spans="1:18" ht="13.5" thickBot="1" x14ac:dyDescent="0.25">
      <c r="A647" s="1">
        <v>237</v>
      </c>
      <c r="B647" s="103">
        <v>5032</v>
      </c>
      <c r="C647" s="104">
        <v>6112</v>
      </c>
      <c r="D647" s="811" t="s">
        <v>316</v>
      </c>
      <c r="E647" s="812">
        <v>309</v>
      </c>
      <c r="F647" s="862">
        <v>380</v>
      </c>
      <c r="G647" s="108">
        <v>380</v>
      </c>
      <c r="H647" s="107">
        <v>214</v>
      </c>
      <c r="I647" s="108">
        <v>380</v>
      </c>
      <c r="J647" s="109">
        <v>380</v>
      </c>
      <c r="K647" s="753">
        <f t="shared" si="166"/>
        <v>0</v>
      </c>
      <c r="L647" s="641">
        <v>380</v>
      </c>
      <c r="M647" s="641">
        <v>380</v>
      </c>
      <c r="N647" s="388">
        <v>380</v>
      </c>
      <c r="P647" s="6"/>
      <c r="Q647" s="6"/>
      <c r="R647" s="6"/>
    </row>
    <row r="648" spans="1:18" ht="13.5" thickBot="1" x14ac:dyDescent="0.25">
      <c r="B648" s="29"/>
      <c r="C648" s="369"/>
      <c r="D648" s="813" t="s">
        <v>317</v>
      </c>
      <c r="E648" s="316">
        <f t="shared" ref="E648:J648" si="167">SUM(E643:E647)</f>
        <v>4124</v>
      </c>
      <c r="F648" s="874">
        <f t="shared" ref="F648" si="168">SUM(F643:F647)</f>
        <v>4880</v>
      </c>
      <c r="G648" s="316">
        <f t="shared" si="167"/>
        <v>4880</v>
      </c>
      <c r="H648" s="316">
        <f t="shared" si="167"/>
        <v>2869</v>
      </c>
      <c r="I648" s="316">
        <f t="shared" si="167"/>
        <v>4880</v>
      </c>
      <c r="J648" s="319">
        <f t="shared" si="167"/>
        <v>4880</v>
      </c>
      <c r="K648" s="599">
        <f t="shared" si="166"/>
        <v>0</v>
      </c>
      <c r="L648" s="316">
        <f>SUM(L643:L647)</f>
        <v>4880</v>
      </c>
      <c r="M648" s="316">
        <f>SUM(M643:M647)</f>
        <v>4880</v>
      </c>
      <c r="N648" s="316">
        <f>SUM(N643:N647)</f>
        <v>4880</v>
      </c>
      <c r="P648" s="6"/>
      <c r="Q648" s="6"/>
      <c r="R648" s="6"/>
    </row>
    <row r="649" spans="1:18" x14ac:dyDescent="0.2">
      <c r="A649" s="1">
        <v>238</v>
      </c>
      <c r="B649" s="471">
        <v>5019</v>
      </c>
      <c r="C649" s="22" t="s">
        <v>140</v>
      </c>
      <c r="D649" s="192" t="s">
        <v>318</v>
      </c>
      <c r="E649" s="193">
        <v>0</v>
      </c>
      <c r="F649" s="915">
        <v>0</v>
      </c>
      <c r="G649" s="33">
        <v>0</v>
      </c>
      <c r="H649" s="79">
        <v>0</v>
      </c>
      <c r="I649" s="33">
        <v>0</v>
      </c>
      <c r="J649" s="81">
        <v>0</v>
      </c>
      <c r="K649" s="731">
        <f t="shared" si="166"/>
        <v>0</v>
      </c>
      <c r="L649" s="194">
        <v>0</v>
      </c>
      <c r="M649" s="34">
        <v>0</v>
      </c>
      <c r="N649" s="195">
        <v>0</v>
      </c>
      <c r="P649" s="6"/>
      <c r="Q649" s="6"/>
      <c r="R649" s="6"/>
    </row>
    <row r="650" spans="1:18" x14ac:dyDescent="0.2">
      <c r="A650" s="1">
        <v>239</v>
      </c>
      <c r="B650" s="588">
        <v>5021</v>
      </c>
      <c r="C650" s="330" t="s">
        <v>140</v>
      </c>
      <c r="D650" s="814" t="s">
        <v>319</v>
      </c>
      <c r="E650" s="810">
        <v>0</v>
      </c>
      <c r="F650" s="863">
        <v>0</v>
      </c>
      <c r="G650" s="327">
        <v>0</v>
      </c>
      <c r="H650" s="183">
        <v>0</v>
      </c>
      <c r="I650" s="327">
        <v>0</v>
      </c>
      <c r="J650" s="238">
        <v>0</v>
      </c>
      <c r="K650" s="731">
        <f t="shared" si="166"/>
        <v>0</v>
      </c>
      <c r="L650" s="590">
        <v>0</v>
      </c>
      <c r="M650" s="183">
        <v>0</v>
      </c>
      <c r="N650" s="731">
        <v>0</v>
      </c>
      <c r="P650" s="6"/>
      <c r="Q650" s="6"/>
      <c r="R650" s="6"/>
    </row>
    <row r="651" spans="1:18" x14ac:dyDescent="0.2">
      <c r="A651" s="1">
        <v>240</v>
      </c>
      <c r="B651" s="588">
        <v>5032</v>
      </c>
      <c r="C651" s="330" t="s">
        <v>140</v>
      </c>
      <c r="D651" s="814" t="s">
        <v>316</v>
      </c>
      <c r="E651" s="810">
        <v>0</v>
      </c>
      <c r="F651" s="863">
        <v>0</v>
      </c>
      <c r="G651" s="327">
        <v>0</v>
      </c>
      <c r="H651" s="183">
        <v>0</v>
      </c>
      <c r="I651" s="327">
        <v>0</v>
      </c>
      <c r="J651" s="238">
        <v>0</v>
      </c>
      <c r="K651" s="731">
        <f t="shared" si="166"/>
        <v>0</v>
      </c>
      <c r="L651" s="590">
        <v>0</v>
      </c>
      <c r="M651" s="183">
        <v>0</v>
      </c>
      <c r="N651" s="731">
        <v>0</v>
      </c>
      <c r="P651" s="6"/>
      <c r="Q651" s="6"/>
      <c r="R651" s="6"/>
    </row>
    <row r="652" spans="1:18" ht="13.5" thickBot="1" x14ac:dyDescent="0.25">
      <c r="A652" s="1">
        <v>241</v>
      </c>
      <c r="B652" s="453">
        <v>5039</v>
      </c>
      <c r="C652" s="364" t="s">
        <v>140</v>
      </c>
      <c r="D652" s="815" t="s">
        <v>320</v>
      </c>
      <c r="E652" s="816">
        <v>0</v>
      </c>
      <c r="F652" s="864">
        <v>0</v>
      </c>
      <c r="G652" s="367">
        <v>0</v>
      </c>
      <c r="H652" s="368">
        <v>0</v>
      </c>
      <c r="I652" s="367">
        <v>0</v>
      </c>
      <c r="J652" s="243">
        <v>0</v>
      </c>
      <c r="K652" s="110">
        <f t="shared" si="166"/>
        <v>0</v>
      </c>
      <c r="L652" s="594">
        <v>0</v>
      </c>
      <c r="M652" s="368">
        <v>0</v>
      </c>
      <c r="N652" s="817">
        <v>0</v>
      </c>
      <c r="P652" s="6"/>
      <c r="Q652" s="6"/>
      <c r="R652" s="6"/>
    </row>
    <row r="653" spans="1:18" ht="13.5" thickBot="1" x14ac:dyDescent="0.25">
      <c r="B653" s="29"/>
      <c r="C653" s="369"/>
      <c r="D653" s="813" t="s">
        <v>321</v>
      </c>
      <c r="E653" s="818">
        <f>SUM(E649:E652)</f>
        <v>0</v>
      </c>
      <c r="F653" s="874">
        <f>SUM(F652)</f>
        <v>0</v>
      </c>
      <c r="G653" s="121">
        <f>SUM(G650:G652)</f>
        <v>0</v>
      </c>
      <c r="H653" s="122">
        <f>SUM(H649:H652)</f>
        <v>0</v>
      </c>
      <c r="I653" s="121">
        <f>SUM(I649:I652)</f>
        <v>0</v>
      </c>
      <c r="J653" s="319">
        <f>SUM(J652)</f>
        <v>0</v>
      </c>
      <c r="K653" s="635">
        <f t="shared" si="166"/>
        <v>0</v>
      </c>
      <c r="L653" s="216">
        <f>SUM(L652)</f>
        <v>0</v>
      </c>
      <c r="M653" s="63">
        <f>SUM(M652)</f>
        <v>0</v>
      </c>
      <c r="N653" s="725">
        <f>SUM(N652)</f>
        <v>0</v>
      </c>
      <c r="P653" s="6"/>
      <c r="Q653" s="6"/>
      <c r="R653" s="6"/>
    </row>
    <row r="654" spans="1:18" ht="13.5" thickBot="1" x14ac:dyDescent="0.25">
      <c r="A654" s="1">
        <v>242</v>
      </c>
      <c r="B654" s="77">
        <v>5021</v>
      </c>
      <c r="C654" s="30">
        <v>6149</v>
      </c>
      <c r="D654" s="858" t="s">
        <v>322</v>
      </c>
      <c r="E654" s="196">
        <v>63</v>
      </c>
      <c r="F654" s="915"/>
      <c r="G654" s="197">
        <v>146</v>
      </c>
      <c r="H654" s="34">
        <v>63</v>
      </c>
      <c r="I654" s="197">
        <v>63</v>
      </c>
      <c r="J654" s="81"/>
      <c r="K654" s="635">
        <f t="shared" si="166"/>
        <v>0</v>
      </c>
      <c r="L654" s="22"/>
      <c r="M654" s="23"/>
      <c r="N654" s="198"/>
      <c r="P654" s="6"/>
      <c r="Q654" s="6"/>
      <c r="R654" s="6"/>
    </row>
    <row r="655" spans="1:18" ht="13.5" thickBot="1" x14ac:dyDescent="0.25">
      <c r="B655" s="29"/>
      <c r="C655" s="369"/>
      <c r="D655" s="813" t="s">
        <v>323</v>
      </c>
      <c r="E655" s="818">
        <f t="shared" ref="E655:N655" si="169">SUM(E654)</f>
        <v>63</v>
      </c>
      <c r="F655" s="911">
        <f t="shared" ref="F655" si="170">SUM(F654)</f>
        <v>0</v>
      </c>
      <c r="G655" s="818">
        <f t="shared" si="169"/>
        <v>146</v>
      </c>
      <c r="H655" s="819">
        <f t="shared" si="169"/>
        <v>63</v>
      </c>
      <c r="I655" s="818">
        <f t="shared" si="169"/>
        <v>63</v>
      </c>
      <c r="J655" s="115">
        <f t="shared" si="169"/>
        <v>0</v>
      </c>
      <c r="K655" s="635">
        <f t="shared" si="166"/>
        <v>0</v>
      </c>
      <c r="L655" s="819">
        <f t="shared" si="169"/>
        <v>0</v>
      </c>
      <c r="M655" s="819">
        <f t="shared" si="169"/>
        <v>0</v>
      </c>
      <c r="N655" s="819">
        <f t="shared" si="169"/>
        <v>0</v>
      </c>
      <c r="P655" s="6"/>
      <c r="Q655" s="6"/>
      <c r="R655" s="6"/>
    </row>
    <row r="656" spans="1:18" ht="13.5" thickBot="1" x14ac:dyDescent="0.25">
      <c r="A656" s="1">
        <v>242</v>
      </c>
      <c r="B656" s="77">
        <v>5149</v>
      </c>
      <c r="C656" s="30">
        <v>6399</v>
      </c>
      <c r="D656" s="858" t="s">
        <v>367</v>
      </c>
      <c r="E656" s="196">
        <v>2</v>
      </c>
      <c r="F656" s="915"/>
      <c r="G656" s="197">
        <v>0</v>
      </c>
      <c r="H656" s="34">
        <v>0</v>
      </c>
      <c r="I656" s="197">
        <v>0</v>
      </c>
      <c r="J656" s="81"/>
      <c r="K656" s="635">
        <f t="shared" ref="K656:K657" si="171">J656-F656</f>
        <v>0</v>
      </c>
      <c r="L656" s="22"/>
      <c r="M656" s="23"/>
      <c r="N656" s="198"/>
      <c r="P656" s="6"/>
      <c r="Q656" s="6"/>
      <c r="R656" s="6"/>
    </row>
    <row r="657" spans="1:18" ht="13.5" thickBot="1" x14ac:dyDescent="0.25">
      <c r="B657" s="29"/>
      <c r="C657" s="369"/>
      <c r="D657" s="813" t="s">
        <v>184</v>
      </c>
      <c r="E657" s="818">
        <f t="shared" ref="E657:J657" si="172">SUM(E656)</f>
        <v>2</v>
      </c>
      <c r="F657" s="911">
        <f t="shared" ref="F657" si="173">SUM(F656)</f>
        <v>0</v>
      </c>
      <c r="G657" s="818">
        <f t="shared" si="172"/>
        <v>0</v>
      </c>
      <c r="H657" s="819">
        <f t="shared" si="172"/>
        <v>0</v>
      </c>
      <c r="I657" s="818">
        <f t="shared" si="172"/>
        <v>0</v>
      </c>
      <c r="J657" s="115">
        <f t="shared" si="172"/>
        <v>0</v>
      </c>
      <c r="K657" s="635">
        <f t="shared" si="171"/>
        <v>0</v>
      </c>
      <c r="L657" s="819">
        <f t="shared" ref="L657:N657" si="174">SUM(L656)</f>
        <v>0</v>
      </c>
      <c r="M657" s="819">
        <f t="shared" si="174"/>
        <v>0</v>
      </c>
      <c r="N657" s="819">
        <f t="shared" si="174"/>
        <v>0</v>
      </c>
      <c r="P657" s="6"/>
      <c r="Q657" s="6"/>
      <c r="R657" s="6"/>
    </row>
    <row r="658" spans="1:18" x14ac:dyDescent="0.2">
      <c r="A658" s="10"/>
      <c r="B658" s="530"/>
      <c r="C658" s="530"/>
      <c r="D658" s="566"/>
      <c r="E658" s="118"/>
      <c r="F658" s="921"/>
      <c r="G658" s="118"/>
      <c r="H658" s="118"/>
      <c r="I658" s="118"/>
      <c r="J658" s="118"/>
      <c r="K658" s="80"/>
      <c r="L658" s="118"/>
      <c r="M658" s="118"/>
      <c r="N658" s="118"/>
      <c r="O658" s="10"/>
      <c r="P658" s="6"/>
      <c r="Q658" s="6"/>
      <c r="R658" s="6"/>
    </row>
    <row r="659" spans="1:18" x14ac:dyDescent="0.2">
      <c r="A659" s="10"/>
      <c r="B659" s="530"/>
      <c r="C659" s="530"/>
      <c r="D659" s="566"/>
      <c r="E659" s="118"/>
      <c r="F659" s="921"/>
      <c r="G659" s="118"/>
      <c r="H659" s="118"/>
      <c r="I659" s="118"/>
      <c r="J659" s="118"/>
      <c r="K659" s="80"/>
      <c r="L659" s="118"/>
      <c r="M659" s="118"/>
      <c r="N659" s="118"/>
      <c r="O659" s="10"/>
      <c r="P659" s="6"/>
      <c r="Q659" s="6"/>
      <c r="R659" s="6"/>
    </row>
    <row r="660" spans="1:18" ht="13.5" thickBot="1" x14ac:dyDescent="0.25">
      <c r="A660" s="10"/>
      <c r="B660" s="530"/>
      <c r="C660" s="530"/>
      <c r="D660" s="566"/>
      <c r="E660" s="118"/>
      <c r="F660" s="921"/>
      <c r="G660" s="118"/>
      <c r="H660" s="118"/>
      <c r="I660" s="118"/>
      <c r="J660" s="118"/>
      <c r="K660" s="80"/>
      <c r="L660" s="118"/>
      <c r="M660" s="118"/>
      <c r="N660" s="118"/>
      <c r="O660" s="10"/>
      <c r="P660" s="6"/>
      <c r="Q660" s="6"/>
      <c r="R660" s="6"/>
    </row>
    <row r="661" spans="1:18" x14ac:dyDescent="0.2">
      <c r="A661" s="6"/>
      <c r="B661" s="417"/>
      <c r="C661" s="371"/>
      <c r="D661" s="373"/>
      <c r="E661" s="418"/>
      <c r="F661" s="950"/>
      <c r="G661" s="373"/>
      <c r="H661" s="373"/>
      <c r="I661" s="373"/>
      <c r="J661" s="284"/>
      <c r="K661" s="284"/>
      <c r="L661" s="285"/>
      <c r="M661" s="285"/>
      <c r="N661" s="286"/>
      <c r="O661" s="6"/>
      <c r="P661" s="6"/>
      <c r="Q661" s="6"/>
      <c r="R661" s="6"/>
    </row>
    <row r="662" spans="1:18" x14ac:dyDescent="0.2">
      <c r="A662" s="6"/>
      <c r="B662" s="419"/>
      <c r="C662" s="293" t="s">
        <v>65</v>
      </c>
      <c r="D662" s="293"/>
      <c r="E662" s="294"/>
      <c r="F662" s="951"/>
      <c r="G662" s="420"/>
      <c r="H662" s="420"/>
      <c r="I662" s="420"/>
      <c r="J662" s="291"/>
      <c r="K662" s="291"/>
      <c r="L662" s="288"/>
      <c r="M662" s="288"/>
      <c r="N662" s="292"/>
      <c r="O662" s="6"/>
      <c r="P662" s="6"/>
      <c r="Q662" s="6"/>
      <c r="R662" s="6"/>
    </row>
    <row r="663" spans="1:18" ht="13.5" thickBot="1" x14ac:dyDescent="0.25">
      <c r="A663" s="6"/>
      <c r="B663" s="421"/>
      <c r="C663" s="300"/>
      <c r="D663" s="300"/>
      <c r="E663" s="422"/>
      <c r="F663" s="952"/>
      <c r="G663" s="299"/>
      <c r="H663" s="299"/>
      <c r="I663" s="299"/>
      <c r="J663" s="299"/>
      <c r="K663" s="299"/>
      <c r="L663" s="300"/>
      <c r="M663" s="300"/>
      <c r="N663" s="301"/>
      <c r="O663" s="6"/>
      <c r="P663" s="6"/>
      <c r="Q663" s="6"/>
      <c r="R663" s="6"/>
    </row>
    <row r="664" spans="1:18" s="4" customFormat="1" ht="25.5" thickBot="1" x14ac:dyDescent="0.3">
      <c r="B664" s="208"/>
      <c r="C664" s="209"/>
      <c r="D664" s="210" t="s">
        <v>0</v>
      </c>
      <c r="E664" s="211" t="s">
        <v>345</v>
      </c>
      <c r="F664" s="949" t="s">
        <v>346</v>
      </c>
      <c r="G664" s="212" t="s">
        <v>347</v>
      </c>
      <c r="H664" s="213" t="s">
        <v>348</v>
      </c>
      <c r="I664" s="213" t="s">
        <v>349</v>
      </c>
      <c r="J664" s="214" t="s">
        <v>350</v>
      </c>
      <c r="K664" s="215" t="s">
        <v>351</v>
      </c>
      <c r="L664" s="63" t="s">
        <v>7</v>
      </c>
      <c r="M664" s="216" t="s">
        <v>8</v>
      </c>
      <c r="N664" s="63" t="s">
        <v>352</v>
      </c>
    </row>
    <row r="665" spans="1:18" x14ac:dyDescent="0.2">
      <c r="A665" s="1">
        <v>243</v>
      </c>
      <c r="B665" s="820">
        <v>5011</v>
      </c>
      <c r="C665" s="821">
        <v>6171</v>
      </c>
      <c r="D665" s="822" t="s">
        <v>324</v>
      </c>
      <c r="E665" s="374">
        <v>25368</v>
      </c>
      <c r="F665" s="909">
        <v>23150</v>
      </c>
      <c r="G665" s="265">
        <v>25188</v>
      </c>
      <c r="H665" s="265">
        <v>16509</v>
      </c>
      <c r="I665" s="265">
        <v>25188</v>
      </c>
      <c r="J665" s="69">
        <v>23550</v>
      </c>
      <c r="K665" s="102">
        <f t="shared" si="166"/>
        <v>400</v>
      </c>
      <c r="L665" s="68">
        <v>23750</v>
      </c>
      <c r="M665" s="68">
        <v>23750</v>
      </c>
      <c r="N665" s="68">
        <v>23750</v>
      </c>
      <c r="P665" s="6"/>
      <c r="Q665" s="6"/>
      <c r="R665" s="6"/>
    </row>
    <row r="666" spans="1:18" x14ac:dyDescent="0.2">
      <c r="A666" s="1">
        <v>244</v>
      </c>
      <c r="B666" s="823">
        <v>5021</v>
      </c>
      <c r="C666" s="824">
        <v>6171</v>
      </c>
      <c r="D666" s="809" t="s">
        <v>322</v>
      </c>
      <c r="E666" s="376">
        <v>330</v>
      </c>
      <c r="F666" s="877">
        <v>350</v>
      </c>
      <c r="G666" s="237">
        <v>330</v>
      </c>
      <c r="H666" s="237">
        <v>228</v>
      </c>
      <c r="I666" s="237">
        <v>330</v>
      </c>
      <c r="J666" s="333">
        <v>350</v>
      </c>
      <c r="K666" s="740">
        <f t="shared" si="166"/>
        <v>0</v>
      </c>
      <c r="L666" s="332">
        <v>350</v>
      </c>
      <c r="M666" s="332">
        <v>350</v>
      </c>
      <c r="N666" s="332">
        <v>350</v>
      </c>
      <c r="P666" s="6"/>
      <c r="Q666" s="6"/>
      <c r="R666" s="6"/>
    </row>
    <row r="667" spans="1:18" x14ac:dyDescent="0.2">
      <c r="A667" s="1">
        <v>245</v>
      </c>
      <c r="B667" s="825">
        <v>5031</v>
      </c>
      <c r="C667" s="826">
        <v>6171</v>
      </c>
      <c r="D667" s="811" t="s">
        <v>315</v>
      </c>
      <c r="E667" s="827">
        <v>6403</v>
      </c>
      <c r="F667" s="883">
        <v>6350</v>
      </c>
      <c r="G667" s="232">
        <v>7419</v>
      </c>
      <c r="H667" s="232">
        <v>4380</v>
      </c>
      <c r="I667" s="232">
        <v>7419</v>
      </c>
      <c r="J667" s="379">
        <v>6400</v>
      </c>
      <c r="K667" s="753">
        <f t="shared" si="166"/>
        <v>50</v>
      </c>
      <c r="L667" s="514">
        <v>6450</v>
      </c>
      <c r="M667" s="514">
        <v>6450</v>
      </c>
      <c r="N667" s="514">
        <v>6450</v>
      </c>
      <c r="P667" s="6"/>
      <c r="Q667" s="6"/>
      <c r="R667" s="6"/>
    </row>
    <row r="668" spans="1:18" x14ac:dyDescent="0.2">
      <c r="A668" s="1">
        <v>246</v>
      </c>
      <c r="B668" s="823">
        <v>5032</v>
      </c>
      <c r="C668" s="824">
        <v>6171</v>
      </c>
      <c r="D668" s="809" t="s">
        <v>316</v>
      </c>
      <c r="E668" s="376">
        <v>2325</v>
      </c>
      <c r="F668" s="877">
        <v>2300</v>
      </c>
      <c r="G668" s="237">
        <v>2460</v>
      </c>
      <c r="H668" s="237">
        <v>1578</v>
      </c>
      <c r="I668" s="237">
        <v>2460</v>
      </c>
      <c r="J668" s="333">
        <v>2350</v>
      </c>
      <c r="K668" s="753">
        <f t="shared" si="166"/>
        <v>50</v>
      </c>
      <c r="L668" s="332">
        <v>2350</v>
      </c>
      <c r="M668" s="332">
        <v>2350</v>
      </c>
      <c r="N668" s="332">
        <v>2350</v>
      </c>
      <c r="P668" s="6"/>
      <c r="Q668" s="6"/>
      <c r="R668" s="6"/>
    </row>
    <row r="669" spans="1:18" x14ac:dyDescent="0.2">
      <c r="A669" s="1">
        <v>247</v>
      </c>
      <c r="B669" s="823">
        <v>5038</v>
      </c>
      <c r="C669" s="824">
        <v>6171</v>
      </c>
      <c r="D669" s="809" t="s">
        <v>325</v>
      </c>
      <c r="E669" s="376">
        <v>114</v>
      </c>
      <c r="F669" s="877">
        <v>150</v>
      </c>
      <c r="G669" s="237">
        <v>140</v>
      </c>
      <c r="H669" s="237">
        <v>85</v>
      </c>
      <c r="I669" s="237">
        <v>140</v>
      </c>
      <c r="J669" s="333">
        <v>150</v>
      </c>
      <c r="K669" s="740">
        <f t="shared" si="166"/>
        <v>0</v>
      </c>
      <c r="L669" s="332">
        <v>150</v>
      </c>
      <c r="M669" s="332">
        <v>150</v>
      </c>
      <c r="N669" s="332">
        <v>150</v>
      </c>
      <c r="P669" s="6"/>
      <c r="Q669" s="6"/>
      <c r="R669" s="6"/>
    </row>
    <row r="670" spans="1:18" x14ac:dyDescent="0.2">
      <c r="A670" s="1">
        <v>248</v>
      </c>
      <c r="B670" s="825">
        <v>5024</v>
      </c>
      <c r="C670" s="826">
        <v>6171</v>
      </c>
      <c r="D670" s="811" t="s">
        <v>326</v>
      </c>
      <c r="E670" s="827">
        <v>0</v>
      </c>
      <c r="F670" s="883">
        <v>1000</v>
      </c>
      <c r="G670" s="232">
        <v>0</v>
      </c>
      <c r="H670" s="232">
        <v>0</v>
      </c>
      <c r="I670" s="232">
        <v>0</v>
      </c>
      <c r="J670" s="379">
        <v>1000</v>
      </c>
      <c r="K670" s="740">
        <f t="shared" si="166"/>
        <v>0</v>
      </c>
      <c r="L670" s="514">
        <v>1000</v>
      </c>
      <c r="M670" s="514">
        <v>1000</v>
      </c>
      <c r="N670" s="514">
        <v>1000</v>
      </c>
      <c r="P670" s="6"/>
      <c r="Q670" s="6"/>
      <c r="R670" s="6"/>
    </row>
    <row r="671" spans="1:18" x14ac:dyDescent="0.2">
      <c r="A671" s="1">
        <v>249</v>
      </c>
      <c r="B671" s="825">
        <v>5179</v>
      </c>
      <c r="C671" s="826">
        <v>6171</v>
      </c>
      <c r="D671" s="811" t="s">
        <v>267</v>
      </c>
      <c r="E671" s="827">
        <v>0</v>
      </c>
      <c r="F671" s="883">
        <v>0</v>
      </c>
      <c r="G671" s="232">
        <v>0</v>
      </c>
      <c r="H671" s="232">
        <v>0</v>
      </c>
      <c r="I671" s="232">
        <v>0</v>
      </c>
      <c r="J671" s="379">
        <v>0</v>
      </c>
      <c r="K671" s="731">
        <f>J671-F671</f>
        <v>0</v>
      </c>
      <c r="L671" s="514">
        <v>0</v>
      </c>
      <c r="M671" s="514">
        <v>0</v>
      </c>
      <c r="N671" s="514">
        <v>0</v>
      </c>
      <c r="P671" s="6"/>
      <c r="Q671" s="6"/>
      <c r="R671" s="6"/>
    </row>
    <row r="672" spans="1:18" ht="13.5" thickBot="1" x14ac:dyDescent="0.25">
      <c r="A672" s="1">
        <v>250</v>
      </c>
      <c r="B672" s="825">
        <v>5424</v>
      </c>
      <c r="C672" s="826">
        <v>6171</v>
      </c>
      <c r="D672" s="811" t="s">
        <v>327</v>
      </c>
      <c r="E672" s="827">
        <v>101</v>
      </c>
      <c r="F672" s="945">
        <v>300</v>
      </c>
      <c r="G672" s="388">
        <v>138</v>
      </c>
      <c r="H672" s="232">
        <v>54</v>
      </c>
      <c r="I672" s="388">
        <v>138</v>
      </c>
      <c r="J672" s="829">
        <v>300</v>
      </c>
      <c r="K672" s="753">
        <f t="shared" si="166"/>
        <v>0</v>
      </c>
      <c r="L672" s="828">
        <v>300</v>
      </c>
      <c r="M672" s="828">
        <v>300</v>
      </c>
      <c r="N672" s="828">
        <v>300</v>
      </c>
      <c r="P672" s="6"/>
      <c r="Q672" s="6"/>
      <c r="R672" s="6"/>
    </row>
    <row r="673" spans="1:18" ht="13.5" thickBot="1" x14ac:dyDescent="0.25">
      <c r="B673" s="411"/>
      <c r="C673" s="412"/>
      <c r="D673" s="412" t="s">
        <v>328</v>
      </c>
      <c r="E673" s="692">
        <f t="shared" ref="E673:J673" si="175">SUM(E665:E672)</f>
        <v>34641</v>
      </c>
      <c r="F673" s="874">
        <f t="shared" ref="F673" si="176">SUM(F665:F672)</f>
        <v>33600</v>
      </c>
      <c r="G673" s="611">
        <f t="shared" si="175"/>
        <v>35675</v>
      </c>
      <c r="H673" s="693">
        <f t="shared" si="175"/>
        <v>22834</v>
      </c>
      <c r="I673" s="611">
        <f t="shared" si="175"/>
        <v>35675</v>
      </c>
      <c r="J673" s="319">
        <f t="shared" si="175"/>
        <v>34100</v>
      </c>
      <c r="K673" s="714">
        <f>J673-F673</f>
        <v>500</v>
      </c>
      <c r="L673" s="216">
        <f>SUM(L665:L672)</f>
        <v>34350</v>
      </c>
      <c r="M673" s="63">
        <f>SUM(M665:M672)</f>
        <v>34350</v>
      </c>
      <c r="N673" s="725">
        <f>SUM(N665:N672)</f>
        <v>34350</v>
      </c>
      <c r="P673" s="6"/>
      <c r="Q673" s="6"/>
      <c r="R673" s="6"/>
    </row>
    <row r="674" spans="1:18" ht="13.5" thickBot="1" x14ac:dyDescent="0.25">
      <c r="B674" s="453"/>
      <c r="C674" s="454"/>
      <c r="D674" s="830" t="s">
        <v>47</v>
      </c>
      <c r="E674" s="132">
        <f>SUM(E648+E653+E655+E657+E673)</f>
        <v>38830</v>
      </c>
      <c r="F674" s="860">
        <f t="shared" ref="F674" si="177">SUM(F648+F653+F655+F673)</f>
        <v>38480</v>
      </c>
      <c r="G674" s="132">
        <f t="shared" ref="G674:J674" si="178">SUM(G648+G653+G655+G673)</f>
        <v>40701</v>
      </c>
      <c r="H674" s="132">
        <f t="shared" si="178"/>
        <v>25766</v>
      </c>
      <c r="I674" s="132">
        <f t="shared" si="178"/>
        <v>40618</v>
      </c>
      <c r="J674" s="222">
        <f t="shared" si="178"/>
        <v>38980</v>
      </c>
      <c r="K674" s="599">
        <f t="shared" si="166"/>
        <v>500</v>
      </c>
      <c r="L674" s="132">
        <f>SUM(L648+L653+L655+L673)</f>
        <v>39230</v>
      </c>
      <c r="M674" s="132">
        <f>SUM(M648+M653+M655+M673)</f>
        <v>39230</v>
      </c>
      <c r="N674" s="132">
        <f>SUM(N648+N653+N655+N673)</f>
        <v>39230</v>
      </c>
      <c r="P674" s="6"/>
      <c r="Q674" s="6"/>
      <c r="R674" s="6"/>
    </row>
    <row r="675" spans="1:18" x14ac:dyDescent="0.2">
      <c r="B675" s="22"/>
      <c r="C675" s="22"/>
      <c r="D675" s="546"/>
      <c r="E675" s="393"/>
      <c r="F675" s="884"/>
      <c r="G675" s="393"/>
      <c r="H675" s="393"/>
      <c r="I675" s="393"/>
      <c r="J675" s="394"/>
      <c r="K675" s="831"/>
      <c r="L675" s="393"/>
      <c r="M675" s="393"/>
      <c r="N675" s="393"/>
      <c r="P675" s="6"/>
      <c r="Q675" s="6"/>
      <c r="R675" s="6"/>
    </row>
    <row r="676" spans="1:18" x14ac:dyDescent="0.2">
      <c r="B676" s="22"/>
      <c r="C676" s="22"/>
      <c r="D676" s="546"/>
      <c r="E676" s="393"/>
      <c r="F676" s="884"/>
      <c r="G676" s="393"/>
      <c r="H676" s="393"/>
      <c r="I676" s="393"/>
      <c r="J676" s="394"/>
      <c r="K676" s="831"/>
      <c r="L676" s="393"/>
      <c r="M676" s="393"/>
      <c r="N676" s="393"/>
      <c r="P676" s="6"/>
      <c r="Q676" s="6"/>
      <c r="R676" s="6"/>
    </row>
    <row r="677" spans="1:18" x14ac:dyDescent="0.2">
      <c r="B677" s="22"/>
      <c r="C677" s="22"/>
      <c r="D677" s="546"/>
      <c r="E677" s="393"/>
      <c r="F677" s="884"/>
      <c r="G677" s="393"/>
      <c r="H677" s="393"/>
      <c r="I677" s="393"/>
      <c r="J677" s="394"/>
      <c r="K677" s="831"/>
      <c r="L677" s="393"/>
      <c r="M677" s="393"/>
      <c r="N677" s="393"/>
      <c r="P677" s="6"/>
      <c r="Q677" s="6"/>
      <c r="R677" s="6"/>
    </row>
    <row r="678" spans="1:18" x14ac:dyDescent="0.2">
      <c r="B678" s="22"/>
      <c r="C678" s="22"/>
      <c r="D678" s="546"/>
      <c r="E678" s="393"/>
      <c r="F678" s="884"/>
      <c r="G678" s="393"/>
      <c r="H678" s="393"/>
      <c r="I678" s="393"/>
      <c r="J678" s="394"/>
      <c r="K678" s="831"/>
      <c r="L678" s="393"/>
      <c r="M678" s="393"/>
      <c r="N678" s="393"/>
      <c r="P678" s="6"/>
      <c r="Q678" s="6"/>
      <c r="R678" s="6"/>
    </row>
    <row r="679" spans="1:18" x14ac:dyDescent="0.2">
      <c r="B679" s="495" t="s">
        <v>143</v>
      </c>
      <c r="C679" s="22"/>
      <c r="D679" s="546"/>
      <c r="E679" s="547"/>
      <c r="F679" s="884"/>
      <c r="G679" s="393"/>
      <c r="H679" s="393"/>
      <c r="I679" s="393"/>
      <c r="J679" s="393"/>
      <c r="K679" s="393"/>
      <c r="L679" s="200"/>
      <c r="M679" s="200"/>
      <c r="N679" s="200"/>
      <c r="P679" s="6"/>
      <c r="Q679" s="6"/>
      <c r="R679" s="6"/>
    </row>
    <row r="680" spans="1:18" x14ac:dyDescent="0.2">
      <c r="B680" s="274" t="s">
        <v>144</v>
      </c>
      <c r="C680" s="275"/>
      <c r="D680" s="275"/>
      <c r="E680" s="416"/>
      <c r="F680" s="869"/>
      <c r="G680" s="278"/>
      <c r="H680" s="278"/>
      <c r="I680" s="278"/>
      <c r="J680" s="278"/>
      <c r="K680" s="278"/>
      <c r="L680" s="279"/>
      <c r="M680" s="279"/>
      <c r="N680" s="279"/>
      <c r="P680" s="6"/>
      <c r="Q680" s="6"/>
      <c r="R680" s="6"/>
    </row>
    <row r="681" spans="1:18" ht="13.5" thickBot="1" x14ac:dyDescent="0.25">
      <c r="B681" s="274"/>
      <c r="C681" s="275"/>
      <c r="D681" s="275"/>
      <c r="E681" s="416"/>
      <c r="F681" s="869"/>
      <c r="G681" s="278"/>
      <c r="H681" s="278"/>
      <c r="I681" s="278"/>
      <c r="J681" s="278"/>
      <c r="K681" s="278"/>
      <c r="L681" s="279"/>
      <c r="M681" s="279"/>
      <c r="N681" s="279"/>
      <c r="P681" s="6"/>
      <c r="Q681" s="6"/>
      <c r="R681" s="6"/>
    </row>
    <row r="682" spans="1:18" ht="6.75" customHeight="1" thickBot="1" x14ac:dyDescent="0.25">
      <c r="B682" s="468"/>
      <c r="C682" s="285"/>
      <c r="D682" s="285"/>
      <c r="E682" s="469"/>
      <c r="F682" s="950"/>
      <c r="G682" s="284"/>
      <c r="H682" s="284"/>
      <c r="I682" s="284"/>
      <c r="J682" s="284"/>
      <c r="K682" s="284"/>
      <c r="L682" s="285"/>
      <c r="M682" s="285"/>
      <c r="N682" s="286"/>
      <c r="P682" s="6"/>
      <c r="Q682" s="6"/>
      <c r="R682" s="6"/>
    </row>
    <row r="683" spans="1:18" ht="13.5" thickBot="1" x14ac:dyDescent="0.25">
      <c r="B683" s="287"/>
      <c r="C683" s="398" t="s">
        <v>145</v>
      </c>
      <c r="D683" s="399"/>
      <c r="E683" s="400"/>
      <c r="F683" s="951"/>
      <c r="G683" s="290"/>
      <c r="H683" s="290"/>
      <c r="I683" s="290"/>
      <c r="J683" s="291"/>
      <c r="K683" s="291"/>
      <c r="L683" s="288"/>
      <c r="M683" s="288"/>
      <c r="N683" s="292"/>
      <c r="P683" s="6"/>
      <c r="Q683" s="6"/>
      <c r="R683" s="6"/>
    </row>
    <row r="684" spans="1:18" ht="13.5" thickBot="1" x14ac:dyDescent="0.25">
      <c r="B684" s="295"/>
      <c r="C684" s="296" t="s">
        <v>146</v>
      </c>
      <c r="D684" s="296"/>
      <c r="E684" s="297"/>
      <c r="F684" s="952"/>
      <c r="G684" s="298"/>
      <c r="H684" s="298"/>
      <c r="I684" s="298"/>
      <c r="J684" s="299"/>
      <c r="K684" s="299"/>
      <c r="L684" s="300"/>
      <c r="M684" s="300"/>
      <c r="N684" s="301"/>
      <c r="P684" s="6"/>
      <c r="Q684" s="6"/>
      <c r="R684" s="6"/>
    </row>
    <row r="685" spans="1:18" s="4" customFormat="1" ht="25.5" thickBot="1" x14ac:dyDescent="0.3">
      <c r="B685" s="208"/>
      <c r="C685" s="209"/>
      <c r="D685" s="210" t="s">
        <v>0</v>
      </c>
      <c r="E685" s="211" t="s">
        <v>345</v>
      </c>
      <c r="F685" s="949" t="s">
        <v>346</v>
      </c>
      <c r="G685" s="212" t="s">
        <v>347</v>
      </c>
      <c r="H685" s="213" t="s">
        <v>348</v>
      </c>
      <c r="I685" s="213" t="s">
        <v>349</v>
      </c>
      <c r="J685" s="214" t="s">
        <v>350</v>
      </c>
      <c r="K685" s="215" t="s">
        <v>351</v>
      </c>
      <c r="L685" s="63" t="s">
        <v>7</v>
      </c>
      <c r="M685" s="216" t="s">
        <v>8</v>
      </c>
      <c r="N685" s="63" t="s">
        <v>352</v>
      </c>
    </row>
    <row r="686" spans="1:18" ht="13.5" thickBot="1" x14ac:dyDescent="0.25">
      <c r="A686" s="1">
        <v>251</v>
      </c>
      <c r="B686" s="29">
        <v>2111</v>
      </c>
      <c r="C686" s="30">
        <v>5512</v>
      </c>
      <c r="D686" s="31" t="s">
        <v>147</v>
      </c>
      <c r="E686" s="32">
        <v>20</v>
      </c>
      <c r="F686" s="871">
        <v>0</v>
      </c>
      <c r="G686" s="34">
        <v>0</v>
      </c>
      <c r="H686" s="33">
        <v>0</v>
      </c>
      <c r="I686" s="34">
        <v>0</v>
      </c>
      <c r="J686" s="35">
        <v>0</v>
      </c>
      <c r="K686" s="362">
        <f>J686-F686</f>
        <v>0</v>
      </c>
      <c r="L686" s="22">
        <v>0</v>
      </c>
      <c r="M686" s="21">
        <v>0</v>
      </c>
      <c r="N686" s="21">
        <v>0</v>
      </c>
      <c r="P686" s="6"/>
      <c r="Q686" s="6"/>
      <c r="R686" s="6"/>
    </row>
    <row r="687" spans="1:18" ht="13.5" thickBot="1" x14ac:dyDescent="0.25">
      <c r="B687" s="832"/>
      <c r="C687" s="833"/>
      <c r="D687" s="199" t="s">
        <v>47</v>
      </c>
      <c r="E687" s="834">
        <f t="shared" ref="E687:N687" si="179">SUM(E686)</f>
        <v>20</v>
      </c>
      <c r="F687" s="936">
        <f t="shared" ref="F687" si="180">SUM(F686)</f>
        <v>0</v>
      </c>
      <c r="G687" s="635">
        <f t="shared" si="179"/>
        <v>0</v>
      </c>
      <c r="H687" s="690">
        <f t="shared" si="179"/>
        <v>0</v>
      </c>
      <c r="I687" s="635">
        <f t="shared" si="179"/>
        <v>0</v>
      </c>
      <c r="J687" s="691">
        <f t="shared" si="179"/>
        <v>0</v>
      </c>
      <c r="K687" s="635">
        <f t="shared" si="179"/>
        <v>0</v>
      </c>
      <c r="L687" s="690">
        <f t="shared" si="179"/>
        <v>0</v>
      </c>
      <c r="M687" s="635">
        <f t="shared" si="179"/>
        <v>0</v>
      </c>
      <c r="N687" s="635">
        <f t="shared" si="179"/>
        <v>0</v>
      </c>
      <c r="P687" s="6"/>
      <c r="Q687" s="6"/>
      <c r="R687" s="6"/>
    </row>
    <row r="688" spans="1:18" x14ac:dyDescent="0.2">
      <c r="B688" s="835"/>
      <c r="C688" s="836"/>
      <c r="D688" s="200"/>
      <c r="E688" s="168"/>
      <c r="F688" s="871"/>
      <c r="G688" s="33"/>
      <c r="H688" s="33"/>
      <c r="I688" s="33"/>
      <c r="J688" s="80"/>
      <c r="K688" s="33"/>
      <c r="L688" s="33"/>
      <c r="M688" s="33"/>
      <c r="N688" s="33"/>
      <c r="P688" s="6"/>
      <c r="Q688" s="6"/>
      <c r="R688" s="6"/>
    </row>
    <row r="689" spans="1:18" x14ac:dyDescent="0.2">
      <c r="B689" s="835"/>
      <c r="C689" s="836"/>
      <c r="D689" s="200"/>
      <c r="E689" s="168"/>
      <c r="F689" s="871"/>
      <c r="G689" s="33"/>
      <c r="H689" s="33"/>
      <c r="I689" s="33"/>
      <c r="J689" s="80"/>
      <c r="K689" s="33"/>
      <c r="L689" s="33"/>
      <c r="M689" s="33"/>
      <c r="N689" s="33"/>
      <c r="P689" s="6"/>
      <c r="Q689" s="6"/>
      <c r="R689" s="6"/>
    </row>
    <row r="690" spans="1:18" x14ac:dyDescent="0.2">
      <c r="B690" s="835"/>
      <c r="C690" s="836"/>
      <c r="D690" s="200"/>
      <c r="E690" s="168"/>
      <c r="F690" s="871"/>
      <c r="G690" s="33"/>
      <c r="H690" s="33"/>
      <c r="I690" s="33"/>
      <c r="J690" s="80"/>
      <c r="K690" s="33"/>
      <c r="L690" s="33"/>
      <c r="M690" s="33"/>
      <c r="N690" s="33"/>
      <c r="P690" s="6"/>
      <c r="Q690" s="6"/>
      <c r="R690" s="6"/>
    </row>
    <row r="691" spans="1:18" x14ac:dyDescent="0.2">
      <c r="B691" s="835"/>
      <c r="C691" s="836"/>
      <c r="D691" s="200"/>
      <c r="E691" s="168"/>
      <c r="F691" s="871"/>
      <c r="G691" s="33"/>
      <c r="H691" s="33"/>
      <c r="I691" s="33"/>
      <c r="J691" s="80"/>
      <c r="K691" s="33"/>
      <c r="L691" s="33"/>
      <c r="M691" s="33"/>
      <c r="N691" s="33"/>
      <c r="P691" s="6"/>
      <c r="Q691" s="6"/>
      <c r="R691" s="6"/>
    </row>
    <row r="692" spans="1:18" x14ac:dyDescent="0.2">
      <c r="B692" s="835"/>
      <c r="C692" s="836"/>
      <c r="D692" s="200"/>
      <c r="E692" s="168"/>
      <c r="F692" s="871"/>
      <c r="G692" s="33"/>
      <c r="H692" s="33"/>
      <c r="I692" s="33"/>
      <c r="J692" s="80"/>
      <c r="K692" s="33"/>
      <c r="L692" s="33"/>
      <c r="M692" s="33"/>
      <c r="N692" s="33"/>
      <c r="P692" s="6"/>
      <c r="Q692" s="6"/>
      <c r="R692" s="6"/>
    </row>
    <row r="693" spans="1:18" ht="11.25" customHeight="1" thickBot="1" x14ac:dyDescent="0.25">
      <c r="B693" s="274"/>
      <c r="C693" s="275"/>
      <c r="D693" s="275"/>
      <c r="E693" s="416"/>
      <c r="F693" s="869"/>
      <c r="G693" s="278"/>
      <c r="H693" s="278"/>
      <c r="I693" s="278"/>
      <c r="J693" s="278"/>
      <c r="K693" s="278"/>
      <c r="L693" s="279"/>
      <c r="M693" s="279"/>
      <c r="N693" s="279"/>
      <c r="P693" s="6"/>
      <c r="Q693" s="6"/>
      <c r="R693" s="6"/>
    </row>
    <row r="694" spans="1:18" ht="6.75" customHeight="1" thickBot="1" x14ac:dyDescent="0.25">
      <c r="B694" s="468"/>
      <c r="C694" s="285"/>
      <c r="D694" s="285"/>
      <c r="E694" s="469"/>
      <c r="F694" s="950"/>
      <c r="G694" s="284"/>
      <c r="H694" s="284"/>
      <c r="I694" s="284"/>
      <c r="J694" s="284"/>
      <c r="K694" s="284"/>
      <c r="L694" s="285"/>
      <c r="M694" s="285"/>
      <c r="N694" s="286"/>
      <c r="P694" s="6"/>
      <c r="Q694" s="6"/>
      <c r="R694" s="6"/>
    </row>
    <row r="695" spans="1:18" ht="13.5" thickBot="1" x14ac:dyDescent="0.25">
      <c r="B695" s="287"/>
      <c r="C695" s="398" t="s">
        <v>69</v>
      </c>
      <c r="D695" s="399"/>
      <c r="E695" s="400"/>
      <c r="F695" s="951"/>
      <c r="G695" s="290"/>
      <c r="H695" s="290"/>
      <c r="I695" s="290"/>
      <c r="J695" s="291"/>
      <c r="K695" s="291"/>
      <c r="L695" s="288"/>
      <c r="M695" s="288"/>
      <c r="N695" s="292"/>
      <c r="P695" s="6"/>
      <c r="Q695" s="6"/>
      <c r="R695" s="6"/>
    </row>
    <row r="696" spans="1:18" ht="9" customHeight="1" x14ac:dyDescent="0.2">
      <c r="B696" s="287"/>
      <c r="C696" s="293" t="s">
        <v>131</v>
      </c>
      <c r="D696" s="293"/>
      <c r="E696" s="294"/>
      <c r="F696" s="951"/>
      <c r="G696" s="290"/>
      <c r="H696" s="290"/>
      <c r="I696" s="290"/>
      <c r="J696" s="291"/>
      <c r="K696" s="291"/>
      <c r="L696" s="288"/>
      <c r="M696" s="288"/>
      <c r="N696" s="292"/>
      <c r="P696" s="6"/>
      <c r="Q696" s="6"/>
      <c r="R696" s="6"/>
    </row>
    <row r="697" spans="1:18" ht="1.5" customHeight="1" thickBot="1" x14ac:dyDescent="0.25">
      <c r="B697" s="295"/>
      <c r="C697" s="296"/>
      <c r="D697" s="296"/>
      <c r="E697" s="297"/>
      <c r="F697" s="872"/>
      <c r="G697" s="298"/>
      <c r="H697" s="298"/>
      <c r="I697" s="298"/>
      <c r="J697" s="299"/>
      <c r="K697" s="299"/>
      <c r="L697" s="300"/>
      <c r="M697" s="300"/>
      <c r="N697" s="301"/>
      <c r="P697" s="6"/>
      <c r="Q697" s="6"/>
      <c r="R697" s="6"/>
    </row>
    <row r="698" spans="1:18" s="4" customFormat="1" ht="25.5" thickBot="1" x14ac:dyDescent="0.3">
      <c r="B698" s="208"/>
      <c r="C698" s="209"/>
      <c r="D698" s="210" t="s">
        <v>0</v>
      </c>
      <c r="E698" s="211" t="s">
        <v>345</v>
      </c>
      <c r="F698" s="949" t="s">
        <v>346</v>
      </c>
      <c r="G698" s="212" t="s">
        <v>347</v>
      </c>
      <c r="H698" s="213" t="s">
        <v>348</v>
      </c>
      <c r="I698" s="213" t="s">
        <v>349</v>
      </c>
      <c r="J698" s="214" t="s">
        <v>350</v>
      </c>
      <c r="K698" s="215" t="s">
        <v>351</v>
      </c>
      <c r="L698" s="62" t="s">
        <v>7</v>
      </c>
      <c r="M698" s="216" t="s">
        <v>8</v>
      </c>
      <c r="N698" s="63" t="s">
        <v>352</v>
      </c>
    </row>
    <row r="699" spans="1:18" x14ac:dyDescent="0.2">
      <c r="A699" s="1">
        <v>252</v>
      </c>
      <c r="B699" s="201">
        <v>5132</v>
      </c>
      <c r="C699" s="202">
        <v>5512</v>
      </c>
      <c r="D699" s="203" t="s">
        <v>329</v>
      </c>
      <c r="E699" s="136">
        <v>28</v>
      </c>
      <c r="F699" s="946">
        <v>50</v>
      </c>
      <c r="G699" s="37">
        <v>50</v>
      </c>
      <c r="H699" s="38">
        <v>7</v>
      </c>
      <c r="I699" s="37">
        <v>50</v>
      </c>
      <c r="J699" s="39">
        <v>50</v>
      </c>
      <c r="K699" s="362">
        <f>J699-F699</f>
        <v>0</v>
      </c>
      <c r="L699" s="36">
        <v>50</v>
      </c>
      <c r="M699" s="36">
        <v>50</v>
      </c>
      <c r="N699" s="36">
        <v>50</v>
      </c>
      <c r="P699" s="6"/>
      <c r="Q699" s="6"/>
      <c r="R699" s="6"/>
    </row>
    <row r="700" spans="1:18" x14ac:dyDescent="0.2">
      <c r="A700" s="1">
        <v>253</v>
      </c>
      <c r="B700" s="204">
        <v>5133</v>
      </c>
      <c r="C700" s="205">
        <v>5512</v>
      </c>
      <c r="D700" s="206" t="s">
        <v>330</v>
      </c>
      <c r="E700" s="207">
        <v>2</v>
      </c>
      <c r="F700" s="947">
        <v>2</v>
      </c>
      <c r="G700" s="48">
        <v>5</v>
      </c>
      <c r="H700" s="49">
        <v>2</v>
      </c>
      <c r="I700" s="48">
        <v>5</v>
      </c>
      <c r="J700" s="50">
        <v>2</v>
      </c>
      <c r="K700" s="518">
        <f>J700-F700</f>
        <v>0</v>
      </c>
      <c r="L700" s="47">
        <v>2</v>
      </c>
      <c r="M700" s="47">
        <v>2</v>
      </c>
      <c r="N700" s="47">
        <v>2</v>
      </c>
      <c r="P700" s="6"/>
      <c r="Q700" s="6"/>
      <c r="R700" s="6"/>
    </row>
    <row r="701" spans="1:18" x14ac:dyDescent="0.2">
      <c r="A701" s="1">
        <v>254</v>
      </c>
      <c r="B701" s="329">
        <v>5134</v>
      </c>
      <c r="C701" s="330">
        <v>5512</v>
      </c>
      <c r="D701" s="148" t="s">
        <v>331</v>
      </c>
      <c r="E701" s="149">
        <v>81</v>
      </c>
      <c r="F701" s="877">
        <v>90</v>
      </c>
      <c r="G701" s="327">
        <v>65</v>
      </c>
      <c r="H701" s="183">
        <v>50</v>
      </c>
      <c r="I701" s="327">
        <v>65</v>
      </c>
      <c r="J701" s="333">
        <v>90</v>
      </c>
      <c r="K701" s="518">
        <f>J701-F701</f>
        <v>0</v>
      </c>
      <c r="L701" s="332">
        <v>90</v>
      </c>
      <c r="M701" s="332">
        <v>90</v>
      </c>
      <c r="N701" s="332">
        <v>90</v>
      </c>
      <c r="P701" s="6"/>
      <c r="Q701" s="6"/>
      <c r="R701" s="6"/>
    </row>
    <row r="702" spans="1:18" x14ac:dyDescent="0.2">
      <c r="A702" s="1">
        <v>255</v>
      </c>
      <c r="B702" s="329">
        <v>5136</v>
      </c>
      <c r="C702" s="330">
        <v>5512</v>
      </c>
      <c r="D702" s="148" t="s">
        <v>332</v>
      </c>
      <c r="E702" s="149">
        <v>0</v>
      </c>
      <c r="F702" s="877">
        <v>1</v>
      </c>
      <c r="G702" s="327">
        <v>1</v>
      </c>
      <c r="H702" s="183">
        <v>0</v>
      </c>
      <c r="I702" s="327">
        <v>1</v>
      </c>
      <c r="J702" s="333">
        <v>1</v>
      </c>
      <c r="K702" s="183">
        <f>J702-F702</f>
        <v>0</v>
      </c>
      <c r="L702" s="332">
        <v>1</v>
      </c>
      <c r="M702" s="332">
        <v>1</v>
      </c>
      <c r="N702" s="332">
        <v>1</v>
      </c>
      <c r="P702" s="6"/>
      <c r="Q702" s="6"/>
      <c r="R702" s="6"/>
    </row>
    <row r="703" spans="1:18" x14ac:dyDescent="0.2">
      <c r="A703" s="1">
        <v>256</v>
      </c>
      <c r="B703" s="95">
        <v>5137</v>
      </c>
      <c r="C703" s="96">
        <v>5512</v>
      </c>
      <c r="D703" s="97" t="s">
        <v>291</v>
      </c>
      <c r="E703" s="98">
        <v>214</v>
      </c>
      <c r="F703" s="909">
        <v>250</v>
      </c>
      <c r="G703" s="100">
        <v>215</v>
      </c>
      <c r="H703" s="99">
        <v>162</v>
      </c>
      <c r="I703" s="100">
        <v>215</v>
      </c>
      <c r="J703" s="69">
        <v>250</v>
      </c>
      <c r="K703" s="99">
        <f t="shared" ref="K703:K721" si="181">J703-F703</f>
        <v>0</v>
      </c>
      <c r="L703" s="68">
        <v>250</v>
      </c>
      <c r="M703" s="68">
        <v>250</v>
      </c>
      <c r="N703" s="68">
        <v>250</v>
      </c>
      <c r="P703" s="6"/>
      <c r="Q703" s="6"/>
      <c r="R703" s="6"/>
    </row>
    <row r="704" spans="1:18" x14ac:dyDescent="0.2">
      <c r="A704" s="1">
        <v>257</v>
      </c>
      <c r="B704" s="329">
        <v>5139</v>
      </c>
      <c r="C704" s="330">
        <v>5512</v>
      </c>
      <c r="D704" s="148" t="s">
        <v>191</v>
      </c>
      <c r="E704" s="149">
        <v>139</v>
      </c>
      <c r="F704" s="877">
        <v>100</v>
      </c>
      <c r="G704" s="327">
        <v>135</v>
      </c>
      <c r="H704" s="183">
        <v>129</v>
      </c>
      <c r="I704" s="327">
        <v>135</v>
      </c>
      <c r="J704" s="333">
        <v>100</v>
      </c>
      <c r="K704" s="183">
        <f>J704-F704</f>
        <v>0</v>
      </c>
      <c r="L704" s="332">
        <v>100</v>
      </c>
      <c r="M704" s="332">
        <v>100</v>
      </c>
      <c r="N704" s="332">
        <v>100</v>
      </c>
      <c r="P704" s="6"/>
      <c r="Q704" s="6"/>
      <c r="R704" s="6"/>
    </row>
    <row r="705" spans="1:18" x14ac:dyDescent="0.2">
      <c r="A705" s="1">
        <v>258</v>
      </c>
      <c r="B705" s="329">
        <v>5139</v>
      </c>
      <c r="C705" s="330">
        <v>5512</v>
      </c>
      <c r="D705" s="148" t="s">
        <v>333</v>
      </c>
      <c r="E705" s="149">
        <v>2</v>
      </c>
      <c r="F705" s="877">
        <v>0</v>
      </c>
      <c r="G705" s="327">
        <v>5</v>
      </c>
      <c r="H705" s="183">
        <v>2</v>
      </c>
      <c r="I705" s="327">
        <v>5</v>
      </c>
      <c r="J705" s="333">
        <v>0</v>
      </c>
      <c r="K705" s="183">
        <f t="shared" si="181"/>
        <v>0</v>
      </c>
      <c r="L705" s="332">
        <v>0</v>
      </c>
      <c r="M705" s="332">
        <v>0</v>
      </c>
      <c r="N705" s="332">
        <v>0</v>
      </c>
      <c r="P705" s="6"/>
      <c r="Q705" s="6"/>
      <c r="R705" s="6"/>
    </row>
    <row r="706" spans="1:18" x14ac:dyDescent="0.2">
      <c r="A706" s="1">
        <v>259</v>
      </c>
      <c r="B706" s="329">
        <v>5151</v>
      </c>
      <c r="C706" s="330">
        <v>5512</v>
      </c>
      <c r="D706" s="148" t="s">
        <v>334</v>
      </c>
      <c r="E706" s="149">
        <v>10</v>
      </c>
      <c r="F706" s="877">
        <v>8</v>
      </c>
      <c r="G706" s="327">
        <v>8</v>
      </c>
      <c r="H706" s="183">
        <v>7</v>
      </c>
      <c r="I706" s="327">
        <v>8</v>
      </c>
      <c r="J706" s="333">
        <v>28</v>
      </c>
      <c r="K706" s="183">
        <f t="shared" si="181"/>
        <v>20</v>
      </c>
      <c r="L706" s="332">
        <v>28</v>
      </c>
      <c r="M706" s="332">
        <v>28</v>
      </c>
      <c r="N706" s="332">
        <v>28</v>
      </c>
      <c r="P706" s="6"/>
      <c r="Q706" s="6"/>
      <c r="R706" s="6"/>
    </row>
    <row r="707" spans="1:18" x14ac:dyDescent="0.2">
      <c r="A707" s="1">
        <v>260</v>
      </c>
      <c r="B707" s="103">
        <v>5153</v>
      </c>
      <c r="C707" s="104">
        <v>5512</v>
      </c>
      <c r="D707" s="105" t="s">
        <v>210</v>
      </c>
      <c r="E707" s="106">
        <v>161</v>
      </c>
      <c r="F707" s="883">
        <v>140</v>
      </c>
      <c r="G707" s="108">
        <v>140</v>
      </c>
      <c r="H707" s="107">
        <v>118</v>
      </c>
      <c r="I707" s="108">
        <v>140</v>
      </c>
      <c r="J707" s="379">
        <v>140</v>
      </c>
      <c r="K707" s="107">
        <f t="shared" si="181"/>
        <v>0</v>
      </c>
      <c r="L707" s="514">
        <v>140</v>
      </c>
      <c r="M707" s="514">
        <v>140</v>
      </c>
      <c r="N707" s="514">
        <v>140</v>
      </c>
      <c r="P707" s="6"/>
      <c r="Q707" s="6"/>
      <c r="R707" s="6"/>
    </row>
    <row r="708" spans="1:18" x14ac:dyDescent="0.2">
      <c r="A708" s="1">
        <v>261</v>
      </c>
      <c r="B708" s="329">
        <v>5154</v>
      </c>
      <c r="C708" s="330">
        <v>5512</v>
      </c>
      <c r="D708" s="148" t="s">
        <v>194</v>
      </c>
      <c r="E708" s="149">
        <v>83</v>
      </c>
      <c r="F708" s="877">
        <v>70</v>
      </c>
      <c r="G708" s="327">
        <v>70</v>
      </c>
      <c r="H708" s="183">
        <v>65</v>
      </c>
      <c r="I708" s="327">
        <v>70</v>
      </c>
      <c r="J708" s="333">
        <v>70</v>
      </c>
      <c r="K708" s="183">
        <f t="shared" si="181"/>
        <v>0</v>
      </c>
      <c r="L708" s="332">
        <v>70</v>
      </c>
      <c r="M708" s="332">
        <v>70</v>
      </c>
      <c r="N708" s="332">
        <v>70</v>
      </c>
      <c r="P708" s="6"/>
      <c r="Q708" s="6"/>
      <c r="R708" s="6"/>
    </row>
    <row r="709" spans="1:18" x14ac:dyDescent="0.2">
      <c r="A709" s="1">
        <v>262</v>
      </c>
      <c r="B709" s="329">
        <v>5156</v>
      </c>
      <c r="C709" s="330">
        <v>5512</v>
      </c>
      <c r="D709" s="148" t="s">
        <v>335</v>
      </c>
      <c r="E709" s="149">
        <v>217</v>
      </c>
      <c r="F709" s="877">
        <v>180</v>
      </c>
      <c r="G709" s="327">
        <v>170</v>
      </c>
      <c r="H709" s="183">
        <v>168</v>
      </c>
      <c r="I709" s="327">
        <v>170</v>
      </c>
      <c r="J709" s="333">
        <v>190</v>
      </c>
      <c r="K709" s="518">
        <f t="shared" si="181"/>
        <v>10</v>
      </c>
      <c r="L709" s="332">
        <v>190</v>
      </c>
      <c r="M709" s="332">
        <v>190</v>
      </c>
      <c r="N709" s="332">
        <v>190</v>
      </c>
      <c r="P709" s="6"/>
      <c r="Q709" s="6"/>
      <c r="R709" s="6"/>
    </row>
    <row r="710" spans="1:18" x14ac:dyDescent="0.2">
      <c r="A710" s="1">
        <v>263</v>
      </c>
      <c r="B710" s="95">
        <v>5161</v>
      </c>
      <c r="C710" s="96">
        <v>5512</v>
      </c>
      <c r="D710" s="97" t="s">
        <v>261</v>
      </c>
      <c r="E710" s="98">
        <v>0</v>
      </c>
      <c r="F710" s="909">
        <v>1</v>
      </c>
      <c r="G710" s="100">
        <v>1</v>
      </c>
      <c r="H710" s="99">
        <v>0</v>
      </c>
      <c r="I710" s="100">
        <v>1</v>
      </c>
      <c r="J710" s="69">
        <v>1</v>
      </c>
      <c r="K710" s="183">
        <f>J710-F710</f>
        <v>0</v>
      </c>
      <c r="L710" s="68">
        <v>1</v>
      </c>
      <c r="M710" s="68">
        <v>1</v>
      </c>
      <c r="N710" s="68">
        <v>1</v>
      </c>
      <c r="P710" s="6"/>
      <c r="Q710" s="6"/>
      <c r="R710" s="6"/>
    </row>
    <row r="711" spans="1:18" x14ac:dyDescent="0.2">
      <c r="A711" s="1">
        <v>264</v>
      </c>
      <c r="B711" s="95">
        <v>5162</v>
      </c>
      <c r="C711" s="96">
        <v>5512</v>
      </c>
      <c r="D711" s="97" t="s">
        <v>204</v>
      </c>
      <c r="E711" s="98">
        <v>72</v>
      </c>
      <c r="F711" s="909">
        <v>70</v>
      </c>
      <c r="G711" s="100">
        <v>70</v>
      </c>
      <c r="H711" s="99">
        <v>54</v>
      </c>
      <c r="I711" s="100">
        <v>70</v>
      </c>
      <c r="J711" s="69">
        <v>70</v>
      </c>
      <c r="K711" s="183">
        <f t="shared" si="181"/>
        <v>0</v>
      </c>
      <c r="L711" s="68">
        <v>70</v>
      </c>
      <c r="M711" s="68">
        <v>70</v>
      </c>
      <c r="N711" s="68">
        <v>70</v>
      </c>
      <c r="P711" s="6"/>
      <c r="Q711" s="6"/>
      <c r="R711" s="6"/>
    </row>
    <row r="712" spans="1:18" x14ac:dyDescent="0.2">
      <c r="A712" s="1">
        <v>265</v>
      </c>
      <c r="B712" s="329">
        <v>5163</v>
      </c>
      <c r="C712" s="330">
        <v>5512</v>
      </c>
      <c r="D712" s="148" t="s">
        <v>336</v>
      </c>
      <c r="E712" s="149">
        <v>35</v>
      </c>
      <c r="F712" s="877">
        <v>35</v>
      </c>
      <c r="G712" s="327">
        <v>35</v>
      </c>
      <c r="H712" s="183">
        <v>8</v>
      </c>
      <c r="I712" s="327">
        <v>35</v>
      </c>
      <c r="J712" s="333">
        <v>35</v>
      </c>
      <c r="K712" s="183">
        <f t="shared" si="181"/>
        <v>0</v>
      </c>
      <c r="L712" s="332">
        <v>35</v>
      </c>
      <c r="M712" s="332">
        <v>35</v>
      </c>
      <c r="N712" s="332">
        <v>35</v>
      </c>
      <c r="P712" s="6"/>
      <c r="Q712" s="6"/>
      <c r="R712" s="6"/>
    </row>
    <row r="713" spans="1:18" x14ac:dyDescent="0.2">
      <c r="A713" s="1">
        <v>266</v>
      </c>
      <c r="B713" s="329">
        <v>5164</v>
      </c>
      <c r="C713" s="330">
        <v>5512</v>
      </c>
      <c r="D713" s="148" t="s">
        <v>205</v>
      </c>
      <c r="E713" s="149">
        <v>16</v>
      </c>
      <c r="F713" s="877">
        <v>15</v>
      </c>
      <c r="G713" s="327">
        <v>15</v>
      </c>
      <c r="H713" s="183">
        <v>12</v>
      </c>
      <c r="I713" s="327">
        <v>15</v>
      </c>
      <c r="J713" s="333">
        <v>15</v>
      </c>
      <c r="K713" s="183">
        <f t="shared" si="181"/>
        <v>0</v>
      </c>
      <c r="L713" s="332">
        <v>15</v>
      </c>
      <c r="M713" s="332">
        <v>15</v>
      </c>
      <c r="N713" s="332">
        <v>15</v>
      </c>
      <c r="P713" s="6"/>
      <c r="Q713" s="6"/>
      <c r="R713" s="6"/>
    </row>
    <row r="714" spans="1:18" x14ac:dyDescent="0.2">
      <c r="A714" s="1">
        <v>268</v>
      </c>
      <c r="B714" s="329">
        <v>5167</v>
      </c>
      <c r="C714" s="330">
        <v>5512</v>
      </c>
      <c r="D714" s="148" t="s">
        <v>337</v>
      </c>
      <c r="E714" s="149">
        <v>71</v>
      </c>
      <c r="F714" s="877">
        <v>50</v>
      </c>
      <c r="G714" s="327">
        <v>50</v>
      </c>
      <c r="H714" s="183">
        <v>38</v>
      </c>
      <c r="I714" s="327">
        <v>50</v>
      </c>
      <c r="J714" s="333">
        <v>50</v>
      </c>
      <c r="K714" s="183">
        <f t="shared" si="181"/>
        <v>0</v>
      </c>
      <c r="L714" s="332">
        <v>50</v>
      </c>
      <c r="M714" s="332">
        <v>50</v>
      </c>
      <c r="N714" s="332">
        <v>50</v>
      </c>
      <c r="P714" s="6"/>
      <c r="Q714" s="6"/>
      <c r="R714" s="6"/>
    </row>
    <row r="715" spans="1:18" x14ac:dyDescent="0.2">
      <c r="A715" s="1">
        <v>269</v>
      </c>
      <c r="B715" s="329">
        <v>5169</v>
      </c>
      <c r="C715" s="330">
        <v>5512</v>
      </c>
      <c r="D715" s="148" t="s">
        <v>211</v>
      </c>
      <c r="E715" s="149">
        <v>117</v>
      </c>
      <c r="F715" s="877">
        <v>120</v>
      </c>
      <c r="G715" s="327">
        <v>120</v>
      </c>
      <c r="H715" s="183">
        <v>99</v>
      </c>
      <c r="I715" s="327">
        <v>120</v>
      </c>
      <c r="J715" s="333">
        <v>120</v>
      </c>
      <c r="K715" s="183">
        <f t="shared" si="181"/>
        <v>0</v>
      </c>
      <c r="L715" s="332">
        <v>120</v>
      </c>
      <c r="M715" s="332">
        <v>120</v>
      </c>
      <c r="N715" s="332">
        <v>120</v>
      </c>
      <c r="P715" s="6"/>
      <c r="Q715" s="6"/>
      <c r="R715" s="6"/>
    </row>
    <row r="716" spans="1:18" x14ac:dyDescent="0.2">
      <c r="A716" s="1">
        <v>270</v>
      </c>
      <c r="B716" s="329">
        <v>5169</v>
      </c>
      <c r="C716" s="330">
        <v>5512</v>
      </c>
      <c r="D716" s="148" t="s">
        <v>338</v>
      </c>
      <c r="E716" s="149">
        <v>4</v>
      </c>
      <c r="F716" s="877">
        <v>50</v>
      </c>
      <c r="G716" s="327">
        <v>100</v>
      </c>
      <c r="H716" s="183">
        <v>0</v>
      </c>
      <c r="I716" s="327">
        <v>100</v>
      </c>
      <c r="J716" s="333">
        <v>20</v>
      </c>
      <c r="K716" s="239">
        <f t="shared" si="181"/>
        <v>-30</v>
      </c>
      <c r="L716" s="332">
        <v>20</v>
      </c>
      <c r="M716" s="332">
        <v>20</v>
      </c>
      <c r="N716" s="332">
        <v>20</v>
      </c>
      <c r="P716" s="6"/>
      <c r="Q716" s="6"/>
      <c r="R716" s="6"/>
    </row>
    <row r="717" spans="1:18" x14ac:dyDescent="0.2">
      <c r="A717" s="1">
        <v>271</v>
      </c>
      <c r="B717" s="329">
        <v>5171</v>
      </c>
      <c r="C717" s="330">
        <v>5512</v>
      </c>
      <c r="D717" s="148" t="s">
        <v>196</v>
      </c>
      <c r="E717" s="149">
        <v>387</v>
      </c>
      <c r="F717" s="877">
        <v>400</v>
      </c>
      <c r="G717" s="327">
        <v>400</v>
      </c>
      <c r="H717" s="183">
        <v>344</v>
      </c>
      <c r="I717" s="327">
        <v>400</v>
      </c>
      <c r="J717" s="333">
        <v>400</v>
      </c>
      <c r="K717" s="183">
        <f t="shared" si="181"/>
        <v>0</v>
      </c>
      <c r="L717" s="332">
        <v>400</v>
      </c>
      <c r="M717" s="332">
        <v>400</v>
      </c>
      <c r="N717" s="332">
        <v>400</v>
      </c>
      <c r="P717" s="6"/>
      <c r="Q717" s="6"/>
      <c r="R717" s="6"/>
    </row>
    <row r="718" spans="1:18" x14ac:dyDescent="0.2">
      <c r="A718" s="1">
        <v>272</v>
      </c>
      <c r="B718" s="329">
        <v>5171</v>
      </c>
      <c r="C718" s="330">
        <v>5512</v>
      </c>
      <c r="D718" s="148" t="s">
        <v>339</v>
      </c>
      <c r="E718" s="149">
        <v>28</v>
      </c>
      <c r="F718" s="877">
        <v>30</v>
      </c>
      <c r="G718" s="327">
        <v>30</v>
      </c>
      <c r="H718" s="183">
        <v>15</v>
      </c>
      <c r="I718" s="327">
        <v>30</v>
      </c>
      <c r="J718" s="333">
        <v>50</v>
      </c>
      <c r="K718" s="518">
        <f>J718-F718</f>
        <v>20</v>
      </c>
      <c r="L718" s="332">
        <v>50</v>
      </c>
      <c r="M718" s="332">
        <v>50</v>
      </c>
      <c r="N718" s="332">
        <v>50</v>
      </c>
      <c r="P718" s="6"/>
      <c r="Q718" s="6"/>
      <c r="R718" s="6"/>
    </row>
    <row r="719" spans="1:18" x14ac:dyDescent="0.2">
      <c r="A719" s="1">
        <v>273</v>
      </c>
      <c r="B719" s="103">
        <v>5173</v>
      </c>
      <c r="C719" s="104">
        <v>5512</v>
      </c>
      <c r="D719" s="105" t="s">
        <v>340</v>
      </c>
      <c r="E719" s="106">
        <v>0</v>
      </c>
      <c r="F719" s="883">
        <v>1</v>
      </c>
      <c r="G719" s="108">
        <v>1</v>
      </c>
      <c r="H719" s="107">
        <v>0</v>
      </c>
      <c r="I719" s="108">
        <v>1</v>
      </c>
      <c r="J719" s="379">
        <v>1</v>
      </c>
      <c r="K719" s="183">
        <f t="shared" si="181"/>
        <v>0</v>
      </c>
      <c r="L719" s="514">
        <v>1</v>
      </c>
      <c r="M719" s="514">
        <v>1</v>
      </c>
      <c r="N719" s="514">
        <v>1</v>
      </c>
      <c r="P719" s="6"/>
      <c r="Q719" s="6"/>
      <c r="R719" s="6"/>
    </row>
    <row r="720" spans="1:18" x14ac:dyDescent="0.2">
      <c r="A720" s="1">
        <v>274</v>
      </c>
      <c r="B720" s="103">
        <v>5175</v>
      </c>
      <c r="C720" s="104">
        <v>5512</v>
      </c>
      <c r="D720" s="105" t="s">
        <v>266</v>
      </c>
      <c r="E720" s="106">
        <v>1</v>
      </c>
      <c r="F720" s="883">
        <v>10</v>
      </c>
      <c r="G720" s="108">
        <v>10</v>
      </c>
      <c r="H720" s="107">
        <v>0</v>
      </c>
      <c r="I720" s="108">
        <v>10</v>
      </c>
      <c r="J720" s="379">
        <v>10</v>
      </c>
      <c r="K720" s="183">
        <f t="shared" si="181"/>
        <v>0</v>
      </c>
      <c r="L720" s="514">
        <v>10</v>
      </c>
      <c r="M720" s="514">
        <v>10</v>
      </c>
      <c r="N720" s="514">
        <v>10</v>
      </c>
      <c r="P720" s="6"/>
      <c r="Q720" s="6"/>
      <c r="R720" s="6"/>
    </row>
    <row r="721" spans="1:18" ht="13.5" thickBot="1" x14ac:dyDescent="0.25">
      <c r="A721" s="1">
        <v>275</v>
      </c>
      <c r="B721" s="103">
        <v>5194</v>
      </c>
      <c r="C721" s="104">
        <v>5512</v>
      </c>
      <c r="D721" s="158" t="s">
        <v>263</v>
      </c>
      <c r="E721" s="87">
        <v>0</v>
      </c>
      <c r="F721" s="945">
        <v>10</v>
      </c>
      <c r="G721" s="89">
        <v>10</v>
      </c>
      <c r="H721" s="88">
        <v>0</v>
      </c>
      <c r="I721" s="89">
        <v>10</v>
      </c>
      <c r="J721" s="829">
        <v>10</v>
      </c>
      <c r="K721" s="88">
        <f t="shared" si="181"/>
        <v>0</v>
      </c>
      <c r="L721" s="828">
        <v>10</v>
      </c>
      <c r="M721" s="828">
        <v>10</v>
      </c>
      <c r="N721" s="828">
        <v>10</v>
      </c>
      <c r="P721" s="6"/>
      <c r="Q721" s="6"/>
      <c r="R721" s="6"/>
    </row>
    <row r="722" spans="1:18" ht="13.5" thickBot="1" x14ac:dyDescent="0.25">
      <c r="B722" s="29"/>
      <c r="C722" s="369"/>
      <c r="D722" s="390" t="s">
        <v>148</v>
      </c>
      <c r="E722" s="246">
        <f t="shared" ref="E722:J722" si="182">SUM(E699:E721)</f>
        <v>1668</v>
      </c>
      <c r="F722" s="860">
        <f t="shared" si="182"/>
        <v>1683</v>
      </c>
      <c r="G722" s="221">
        <f t="shared" si="182"/>
        <v>1706</v>
      </c>
      <c r="H722" s="132">
        <f t="shared" si="182"/>
        <v>1280</v>
      </c>
      <c r="I722" s="221">
        <f t="shared" si="182"/>
        <v>1706</v>
      </c>
      <c r="J722" s="222">
        <f t="shared" si="182"/>
        <v>1703</v>
      </c>
      <c r="K722" s="430">
        <f>J722-F722</f>
        <v>20</v>
      </c>
      <c r="L722" s="724">
        <f>SUM(L699:L721)</f>
        <v>1703</v>
      </c>
      <c r="M722" s="725">
        <f>SUM(M699:M721)</f>
        <v>1703</v>
      </c>
      <c r="N722" s="725">
        <f>SUM(N699:N721)</f>
        <v>1703</v>
      </c>
      <c r="P722" s="6"/>
      <c r="Q722" s="6"/>
      <c r="R722" s="6"/>
    </row>
    <row r="723" spans="1:18" ht="9" customHeight="1" thickBot="1" x14ac:dyDescent="0.25">
      <c r="B723" s="468"/>
      <c r="C723" s="285"/>
      <c r="D723" s="794"/>
      <c r="E723" s="795"/>
      <c r="F723" s="961"/>
      <c r="G723" s="796"/>
      <c r="H723" s="796"/>
      <c r="I723" s="796"/>
      <c r="J723" s="796"/>
      <c r="K723" s="796"/>
      <c r="L723" s="285"/>
      <c r="M723" s="285"/>
      <c r="N723" s="286"/>
      <c r="P723" s="6"/>
      <c r="Q723" s="6"/>
      <c r="R723" s="6"/>
    </row>
    <row r="724" spans="1:18" ht="13.5" thickBot="1" x14ac:dyDescent="0.25">
      <c r="B724" s="287"/>
      <c r="C724" s="797" t="s">
        <v>110</v>
      </c>
      <c r="D724" s="706"/>
      <c r="E724" s="400"/>
      <c r="F724" s="951"/>
      <c r="G724" s="290"/>
      <c r="H724" s="290"/>
      <c r="I724" s="290"/>
      <c r="J724" s="291"/>
      <c r="K724" s="291"/>
      <c r="L724" s="288"/>
      <c r="M724" s="288"/>
      <c r="N724" s="292"/>
      <c r="P724" s="6"/>
      <c r="Q724" s="6"/>
      <c r="R724" s="6"/>
    </row>
    <row r="725" spans="1:18" ht="1.5" customHeight="1" thickBot="1" x14ac:dyDescent="0.25">
      <c r="B725" s="295"/>
      <c r="C725" s="621"/>
      <c r="D725" s="296"/>
      <c r="E725" s="297"/>
      <c r="F725" s="872"/>
      <c r="G725" s="298"/>
      <c r="H725" s="298"/>
      <c r="I725" s="298"/>
      <c r="J725" s="299"/>
      <c r="K725" s="299"/>
      <c r="L725" s="300"/>
      <c r="M725" s="300"/>
      <c r="N725" s="301"/>
      <c r="P725" s="6"/>
      <c r="Q725" s="6"/>
      <c r="R725" s="6"/>
    </row>
    <row r="726" spans="1:18" s="4" customFormat="1" ht="25.5" thickBot="1" x14ac:dyDescent="0.3">
      <c r="B726" s="208"/>
      <c r="C726" s="209"/>
      <c r="D726" s="210" t="s">
        <v>0</v>
      </c>
      <c r="E726" s="211" t="s">
        <v>345</v>
      </c>
      <c r="F726" s="949" t="s">
        <v>346</v>
      </c>
      <c r="G726" s="212" t="s">
        <v>347</v>
      </c>
      <c r="H726" s="213" t="s">
        <v>348</v>
      </c>
      <c r="I726" s="213" t="s">
        <v>349</v>
      </c>
      <c r="J726" s="214" t="s">
        <v>350</v>
      </c>
      <c r="K726" s="215" t="s">
        <v>351</v>
      </c>
      <c r="L726" s="63" t="s">
        <v>7</v>
      </c>
      <c r="M726" s="216" t="s">
        <v>8</v>
      </c>
      <c r="N726" s="63" t="s">
        <v>352</v>
      </c>
    </row>
    <row r="727" spans="1:18" x14ac:dyDescent="0.2">
      <c r="A727" s="1">
        <v>276</v>
      </c>
      <c r="B727" s="103">
        <v>6122</v>
      </c>
      <c r="C727" s="104">
        <v>5512</v>
      </c>
      <c r="D727" s="463" t="s">
        <v>341</v>
      </c>
      <c r="E727" s="464">
        <v>89</v>
      </c>
      <c r="F727" s="863">
        <v>55</v>
      </c>
      <c r="G727" s="327">
        <v>90</v>
      </c>
      <c r="H727" s="183">
        <v>89</v>
      </c>
      <c r="I727" s="327">
        <v>90</v>
      </c>
      <c r="J727" s="238">
        <v>300</v>
      </c>
      <c r="K727" s="239">
        <f>J727-F727</f>
        <v>245</v>
      </c>
      <c r="L727" s="66">
        <v>0</v>
      </c>
      <c r="M727" s="170">
        <v>300</v>
      </c>
      <c r="N727" s="51">
        <v>0</v>
      </c>
      <c r="P727" s="6"/>
      <c r="Q727" s="6"/>
      <c r="R727" s="6"/>
    </row>
    <row r="728" spans="1:18" ht="13.5" thickBot="1" x14ac:dyDescent="0.25">
      <c r="A728" s="1">
        <v>277</v>
      </c>
      <c r="B728" s="103">
        <v>6123</v>
      </c>
      <c r="C728" s="104">
        <v>5512</v>
      </c>
      <c r="D728" s="463" t="s">
        <v>342</v>
      </c>
      <c r="E728" s="464">
        <v>0</v>
      </c>
      <c r="F728" s="863">
        <v>0</v>
      </c>
      <c r="G728" s="327">
        <v>0</v>
      </c>
      <c r="H728" s="183">
        <v>0</v>
      </c>
      <c r="I728" s="327">
        <v>0</v>
      </c>
      <c r="J728" s="238">
        <v>0</v>
      </c>
      <c r="K728" s="183">
        <f>J728-F728</f>
        <v>0</v>
      </c>
      <c r="L728" s="66">
        <v>300</v>
      </c>
      <c r="M728" s="170">
        <v>0</v>
      </c>
      <c r="N728" s="51">
        <v>0</v>
      </c>
      <c r="P728" s="6"/>
      <c r="Q728" s="6"/>
      <c r="R728" s="6"/>
    </row>
    <row r="729" spans="1:18" ht="13.5" thickBot="1" x14ac:dyDescent="0.25">
      <c r="B729" s="111"/>
      <c r="C729" s="112"/>
      <c r="D729" s="390" t="s">
        <v>81</v>
      </c>
      <c r="E729" s="246">
        <f t="shared" ref="E729:J729" si="183">SUM(E727:E728)</f>
        <v>89</v>
      </c>
      <c r="F729" s="860">
        <f t="shared" ref="F729" si="184">SUM(F727:F728)</f>
        <v>55</v>
      </c>
      <c r="G729" s="246">
        <f t="shared" si="183"/>
        <v>90</v>
      </c>
      <c r="H729" s="246">
        <f t="shared" si="183"/>
        <v>89</v>
      </c>
      <c r="I729" s="246">
        <f t="shared" si="183"/>
        <v>90</v>
      </c>
      <c r="J729" s="222">
        <f t="shared" si="183"/>
        <v>300</v>
      </c>
      <c r="K729" s="430">
        <f>J729-F729</f>
        <v>245</v>
      </c>
      <c r="L729" s="246">
        <f>SUM(L727:L728)</f>
        <v>300</v>
      </c>
      <c r="M729" s="246">
        <f>SUM(M727:M728)</f>
        <v>300</v>
      </c>
      <c r="N729" s="246">
        <f>SUM(N727:N728)</f>
        <v>0</v>
      </c>
      <c r="P729" s="6"/>
      <c r="Q729" s="6"/>
      <c r="R729" s="6"/>
    </row>
    <row r="730" spans="1:18" ht="18.75" customHeight="1" x14ac:dyDescent="0.2">
      <c r="B730" s="495" t="s">
        <v>149</v>
      </c>
      <c r="C730" s="116"/>
      <c r="D730" s="200"/>
      <c r="E730" s="396"/>
      <c r="F730" s="912"/>
      <c r="G730" s="584"/>
      <c r="H730" s="584"/>
      <c r="I730" s="583"/>
      <c r="J730" s="583"/>
      <c r="K730" s="583"/>
      <c r="L730" s="583"/>
      <c r="M730" s="583"/>
      <c r="N730" s="583"/>
      <c r="P730" s="6"/>
      <c r="Q730" s="6"/>
      <c r="R730" s="6"/>
    </row>
    <row r="731" spans="1:18" ht="13.5" thickBot="1" x14ac:dyDescent="0.25">
      <c r="B731" s="274" t="s">
        <v>150</v>
      </c>
      <c r="C731" s="275"/>
      <c r="D731" s="275"/>
      <c r="E731" s="416"/>
      <c r="F731" s="869"/>
      <c r="G731" s="277"/>
      <c r="H731" s="278"/>
      <c r="I731" s="278"/>
      <c r="J731" s="278"/>
      <c r="K731" s="278"/>
      <c r="L731" s="279"/>
      <c r="M731" s="279"/>
      <c r="N731" s="279"/>
      <c r="P731" s="6"/>
      <c r="Q731" s="6"/>
      <c r="R731" s="6"/>
    </row>
    <row r="732" spans="1:18" ht="7.5" customHeight="1" thickBot="1" x14ac:dyDescent="0.25">
      <c r="B732" s="280"/>
      <c r="C732" s="281"/>
      <c r="D732" s="281"/>
      <c r="E732" s="282"/>
      <c r="F732" s="950"/>
      <c r="G732" s="283"/>
      <c r="H732" s="283"/>
      <c r="I732" s="283"/>
      <c r="J732" s="284"/>
      <c r="K732" s="284"/>
      <c r="L732" s="285"/>
      <c r="M732" s="285"/>
      <c r="N732" s="286"/>
      <c r="P732" s="6"/>
      <c r="Q732" s="6"/>
      <c r="R732" s="6"/>
    </row>
    <row r="733" spans="1:18" ht="13.5" thickBot="1" x14ac:dyDescent="0.25">
      <c r="B733" s="287"/>
      <c r="C733" s="245" t="s">
        <v>69</v>
      </c>
      <c r="D733" s="399"/>
      <c r="E733" s="400"/>
      <c r="F733" s="951"/>
      <c r="G733" s="290"/>
      <c r="H733" s="290"/>
      <c r="I733" s="290"/>
      <c r="J733" s="291"/>
      <c r="K733" s="291"/>
      <c r="L733" s="288"/>
      <c r="M733" s="288"/>
      <c r="N733" s="292"/>
      <c r="P733" s="6"/>
      <c r="Q733" s="6"/>
      <c r="R733" s="6"/>
    </row>
    <row r="734" spans="1:18" x14ac:dyDescent="0.2">
      <c r="B734" s="287"/>
      <c r="C734" s="293" t="s">
        <v>101</v>
      </c>
      <c r="D734" s="293"/>
      <c r="E734" s="294"/>
      <c r="F734" s="951"/>
      <c r="G734" s="290"/>
      <c r="H734" s="290"/>
      <c r="I734" s="290"/>
      <c r="J734" s="291"/>
      <c r="K734" s="291"/>
      <c r="L734" s="288"/>
      <c r="M734" s="288"/>
      <c r="N734" s="292"/>
      <c r="P734" s="6"/>
      <c r="Q734" s="6"/>
      <c r="R734" s="6"/>
    </row>
    <row r="735" spans="1:18" ht="1.5" customHeight="1" thickBot="1" x14ac:dyDescent="0.25">
      <c r="B735" s="295"/>
      <c r="C735" s="296"/>
      <c r="D735" s="296"/>
      <c r="E735" s="297"/>
      <c r="F735" s="872"/>
      <c r="G735" s="298"/>
      <c r="H735" s="298"/>
      <c r="I735" s="298"/>
      <c r="J735" s="299"/>
      <c r="K735" s="299"/>
      <c r="L735" s="300"/>
      <c r="M735" s="300"/>
      <c r="N735" s="301"/>
      <c r="P735" s="6"/>
      <c r="Q735" s="6"/>
      <c r="R735" s="6"/>
    </row>
    <row r="736" spans="1:18" s="4" customFormat="1" ht="25.5" thickBot="1" x14ac:dyDescent="0.3">
      <c r="B736" s="208"/>
      <c r="C736" s="209"/>
      <c r="D736" s="210" t="s">
        <v>0</v>
      </c>
      <c r="E736" s="211" t="s">
        <v>345</v>
      </c>
      <c r="F736" s="949" t="s">
        <v>346</v>
      </c>
      <c r="G736" s="212" t="s">
        <v>347</v>
      </c>
      <c r="H736" s="213" t="s">
        <v>348</v>
      </c>
      <c r="I736" s="213" t="s">
        <v>349</v>
      </c>
      <c r="J736" s="214" t="s">
        <v>350</v>
      </c>
      <c r="K736" s="215" t="s">
        <v>351</v>
      </c>
      <c r="L736" s="62" t="s">
        <v>7</v>
      </c>
      <c r="M736" s="216" t="s">
        <v>8</v>
      </c>
      <c r="N736" s="63" t="s">
        <v>352</v>
      </c>
    </row>
    <row r="737" spans="1:18" x14ac:dyDescent="0.2">
      <c r="A737" s="1">
        <v>278</v>
      </c>
      <c r="B737" s="471">
        <v>5331</v>
      </c>
      <c r="C737" s="472">
        <v>3111</v>
      </c>
      <c r="D737" s="636" t="s">
        <v>151</v>
      </c>
      <c r="E737" s="227">
        <v>557</v>
      </c>
      <c r="F737" s="861">
        <v>557</v>
      </c>
      <c r="G737" s="637">
        <v>557</v>
      </c>
      <c r="H737" s="362">
        <v>407</v>
      </c>
      <c r="I737" s="637">
        <v>557</v>
      </c>
      <c r="J737" s="229">
        <v>557</v>
      </c>
      <c r="K737" s="195">
        <f t="shared" ref="K737:K749" si="185">J737-F737</f>
        <v>0</v>
      </c>
      <c r="L737" s="228">
        <v>557</v>
      </c>
      <c r="M737" s="228">
        <v>557</v>
      </c>
      <c r="N737" s="228">
        <v>557</v>
      </c>
      <c r="P737" s="6"/>
      <c r="Q737" s="6"/>
      <c r="R737" s="6"/>
    </row>
    <row r="738" spans="1:18" x14ac:dyDescent="0.2">
      <c r="A738" s="1">
        <v>279</v>
      </c>
      <c r="B738" s="95">
        <v>5331</v>
      </c>
      <c r="C738" s="96">
        <v>3111</v>
      </c>
      <c r="D738" s="463" t="s">
        <v>152</v>
      </c>
      <c r="E738" s="236">
        <v>920</v>
      </c>
      <c r="F738" s="863">
        <v>900</v>
      </c>
      <c r="G738" s="712">
        <v>920</v>
      </c>
      <c r="H738" s="183">
        <v>650</v>
      </c>
      <c r="I738" s="712">
        <v>920</v>
      </c>
      <c r="J738" s="238">
        <v>990</v>
      </c>
      <c r="K738" s="731">
        <f t="shared" si="185"/>
        <v>90</v>
      </c>
      <c r="L738" s="237">
        <v>990</v>
      </c>
      <c r="M738" s="237">
        <v>990</v>
      </c>
      <c r="N738" s="237">
        <v>990</v>
      </c>
      <c r="P738" s="6"/>
      <c r="Q738" s="6"/>
      <c r="R738" s="6"/>
    </row>
    <row r="739" spans="1:18" x14ac:dyDescent="0.2">
      <c r="A739" s="1">
        <v>280</v>
      </c>
      <c r="B739" s="95">
        <v>5331</v>
      </c>
      <c r="C739" s="96">
        <v>3111</v>
      </c>
      <c r="D739" s="463" t="s">
        <v>153</v>
      </c>
      <c r="E739" s="236">
        <v>920</v>
      </c>
      <c r="F739" s="863">
        <v>900</v>
      </c>
      <c r="G739" s="712">
        <v>920</v>
      </c>
      <c r="H739" s="183">
        <v>687</v>
      </c>
      <c r="I739" s="712">
        <v>920</v>
      </c>
      <c r="J739" s="238">
        <v>870</v>
      </c>
      <c r="K739" s="731">
        <f t="shared" si="185"/>
        <v>-30</v>
      </c>
      <c r="L739" s="237">
        <v>870</v>
      </c>
      <c r="M739" s="237">
        <v>870</v>
      </c>
      <c r="N739" s="237">
        <v>870</v>
      </c>
      <c r="P739" s="6"/>
      <c r="Q739" s="6"/>
      <c r="R739" s="6"/>
    </row>
    <row r="740" spans="1:18" x14ac:dyDescent="0.2">
      <c r="A740" s="1">
        <v>281</v>
      </c>
      <c r="B740" s="444">
        <v>5331</v>
      </c>
      <c r="C740" s="445">
        <v>3111</v>
      </c>
      <c r="D740" s="198" t="s">
        <v>154</v>
      </c>
      <c r="E740" s="80">
        <v>746</v>
      </c>
      <c r="F740" s="915">
        <v>726</v>
      </c>
      <c r="G740" s="837">
        <v>746</v>
      </c>
      <c r="H740" s="79">
        <v>564</v>
      </c>
      <c r="I740" s="837">
        <v>746</v>
      </c>
      <c r="J740" s="81">
        <v>676</v>
      </c>
      <c r="K740" s="110">
        <f t="shared" si="185"/>
        <v>-50</v>
      </c>
      <c r="L740" s="129">
        <v>676</v>
      </c>
      <c r="M740" s="129">
        <v>676</v>
      </c>
      <c r="N740" s="129">
        <v>676</v>
      </c>
      <c r="P740" s="6"/>
      <c r="Q740" s="6"/>
      <c r="R740" s="6"/>
    </row>
    <row r="741" spans="1:18" x14ac:dyDescent="0.2">
      <c r="A741" s="1">
        <v>282</v>
      </c>
      <c r="B741" s="329">
        <v>5331</v>
      </c>
      <c r="C741" s="330">
        <v>3111</v>
      </c>
      <c r="D741" s="463" t="s">
        <v>155</v>
      </c>
      <c r="E741" s="236">
        <v>872</v>
      </c>
      <c r="F741" s="863">
        <v>872</v>
      </c>
      <c r="G741" s="712">
        <v>872</v>
      </c>
      <c r="H741" s="183">
        <v>615</v>
      </c>
      <c r="I741" s="712">
        <v>872</v>
      </c>
      <c r="J741" s="238">
        <v>872</v>
      </c>
      <c r="K741" s="731">
        <f t="shared" si="185"/>
        <v>0</v>
      </c>
      <c r="L741" s="237">
        <v>872</v>
      </c>
      <c r="M741" s="237">
        <v>872</v>
      </c>
      <c r="N741" s="237">
        <v>872</v>
      </c>
      <c r="P741" s="6"/>
      <c r="Q741" s="6"/>
      <c r="R741" s="6"/>
    </row>
    <row r="742" spans="1:18" x14ac:dyDescent="0.2">
      <c r="A742" s="1">
        <v>283</v>
      </c>
      <c r="B742" s="95">
        <v>5331</v>
      </c>
      <c r="C742" s="96">
        <v>3111</v>
      </c>
      <c r="D742" s="463" t="s">
        <v>156</v>
      </c>
      <c r="E742" s="236">
        <v>840</v>
      </c>
      <c r="F742" s="863">
        <v>840</v>
      </c>
      <c r="G742" s="712">
        <v>840</v>
      </c>
      <c r="H742" s="183">
        <v>640</v>
      </c>
      <c r="I742" s="712">
        <v>840</v>
      </c>
      <c r="J742" s="238">
        <v>840</v>
      </c>
      <c r="K742" s="731">
        <f t="shared" si="185"/>
        <v>0</v>
      </c>
      <c r="L742" s="237">
        <v>840</v>
      </c>
      <c r="M742" s="237">
        <v>840</v>
      </c>
      <c r="N742" s="237">
        <v>840</v>
      </c>
      <c r="P742" s="6"/>
      <c r="Q742" s="6"/>
      <c r="R742" s="6"/>
    </row>
    <row r="743" spans="1:18" x14ac:dyDescent="0.2">
      <c r="A743" s="1">
        <v>284</v>
      </c>
      <c r="B743" s="95">
        <v>5331</v>
      </c>
      <c r="C743" s="96">
        <v>3111</v>
      </c>
      <c r="D743" s="463" t="s">
        <v>157</v>
      </c>
      <c r="E743" s="236">
        <v>1670</v>
      </c>
      <c r="F743" s="863">
        <v>1700</v>
      </c>
      <c r="G743" s="712">
        <v>1670</v>
      </c>
      <c r="H743" s="183">
        <v>1280</v>
      </c>
      <c r="I743" s="712">
        <v>1670</v>
      </c>
      <c r="J743" s="238">
        <v>1600</v>
      </c>
      <c r="K743" s="731">
        <f t="shared" si="185"/>
        <v>-100</v>
      </c>
      <c r="L743" s="237">
        <v>1600</v>
      </c>
      <c r="M743" s="237">
        <v>1600</v>
      </c>
      <c r="N743" s="237">
        <v>1600</v>
      </c>
      <c r="P743" s="6"/>
      <c r="Q743" s="6"/>
      <c r="R743" s="6"/>
    </row>
    <row r="744" spans="1:18" x14ac:dyDescent="0.2">
      <c r="A744" s="1">
        <v>285</v>
      </c>
      <c r="B744" s="95">
        <v>5331</v>
      </c>
      <c r="C744" s="96">
        <v>3111</v>
      </c>
      <c r="D744" s="463" t="s">
        <v>158</v>
      </c>
      <c r="E744" s="236">
        <v>576</v>
      </c>
      <c r="F744" s="863">
        <v>576</v>
      </c>
      <c r="G744" s="712">
        <v>576</v>
      </c>
      <c r="H744" s="183">
        <v>403</v>
      </c>
      <c r="I744" s="712">
        <v>576</v>
      </c>
      <c r="J744" s="238">
        <v>526</v>
      </c>
      <c r="K744" s="731">
        <f t="shared" si="185"/>
        <v>-50</v>
      </c>
      <c r="L744" s="237">
        <v>526</v>
      </c>
      <c r="M744" s="237">
        <v>526</v>
      </c>
      <c r="N744" s="237">
        <v>526</v>
      </c>
      <c r="P744" s="6"/>
      <c r="Q744" s="6"/>
      <c r="R744" s="6"/>
    </row>
    <row r="745" spans="1:18" x14ac:dyDescent="0.2">
      <c r="A745" s="1">
        <v>286</v>
      </c>
      <c r="B745" s="95">
        <v>5331</v>
      </c>
      <c r="C745" s="96">
        <v>3111</v>
      </c>
      <c r="D745" s="463" t="s">
        <v>159</v>
      </c>
      <c r="E745" s="236">
        <v>860</v>
      </c>
      <c r="F745" s="863">
        <v>810</v>
      </c>
      <c r="G745" s="712">
        <v>860</v>
      </c>
      <c r="H745" s="183">
        <v>720</v>
      </c>
      <c r="I745" s="712">
        <v>860</v>
      </c>
      <c r="J745" s="238">
        <v>810</v>
      </c>
      <c r="K745" s="731">
        <f t="shared" si="185"/>
        <v>0</v>
      </c>
      <c r="L745" s="237">
        <v>810</v>
      </c>
      <c r="M745" s="237">
        <v>810</v>
      </c>
      <c r="N745" s="237">
        <v>810</v>
      </c>
      <c r="P745" s="6"/>
      <c r="Q745" s="6"/>
      <c r="R745" s="6"/>
    </row>
    <row r="746" spans="1:18" x14ac:dyDescent="0.2">
      <c r="A746" s="1">
        <v>287</v>
      </c>
      <c r="B746" s="95">
        <v>5331</v>
      </c>
      <c r="C746" s="96">
        <v>3111</v>
      </c>
      <c r="D746" s="463" t="s">
        <v>160</v>
      </c>
      <c r="E746" s="236">
        <v>1342</v>
      </c>
      <c r="F746" s="863">
        <v>972</v>
      </c>
      <c r="G746" s="712">
        <v>1272</v>
      </c>
      <c r="H746" s="183">
        <v>1139</v>
      </c>
      <c r="I746" s="712">
        <v>1272</v>
      </c>
      <c r="J746" s="238">
        <v>1042</v>
      </c>
      <c r="K746" s="740">
        <f t="shared" si="185"/>
        <v>70</v>
      </c>
      <c r="L746" s="237">
        <v>1042</v>
      </c>
      <c r="M746" s="237">
        <v>1042</v>
      </c>
      <c r="N746" s="237">
        <v>1042</v>
      </c>
      <c r="P746" s="6"/>
      <c r="Q746" s="6"/>
      <c r="R746" s="6"/>
    </row>
    <row r="747" spans="1:18" x14ac:dyDescent="0.2">
      <c r="A747" s="1">
        <v>288</v>
      </c>
      <c r="B747" s="95">
        <v>5331</v>
      </c>
      <c r="C747" s="96">
        <v>3111</v>
      </c>
      <c r="D747" s="463" t="s">
        <v>161</v>
      </c>
      <c r="E747" s="236">
        <v>1168</v>
      </c>
      <c r="F747" s="863">
        <v>1168</v>
      </c>
      <c r="G747" s="712">
        <v>1168</v>
      </c>
      <c r="H747" s="183">
        <v>869</v>
      </c>
      <c r="I747" s="712">
        <v>1168</v>
      </c>
      <c r="J747" s="238">
        <v>1168</v>
      </c>
      <c r="K747" s="731">
        <f t="shared" si="185"/>
        <v>0</v>
      </c>
      <c r="L747" s="237">
        <v>1168</v>
      </c>
      <c r="M747" s="237">
        <v>1168</v>
      </c>
      <c r="N747" s="237">
        <v>1168</v>
      </c>
      <c r="P747" s="6"/>
      <c r="Q747" s="6"/>
      <c r="R747" s="6"/>
    </row>
    <row r="748" spans="1:18" ht="13.5" thickBot="1" x14ac:dyDescent="0.25">
      <c r="A748" s="1">
        <v>289</v>
      </c>
      <c r="B748" s="444">
        <v>5331</v>
      </c>
      <c r="C748" s="445">
        <v>3111</v>
      </c>
      <c r="D748" s="463" t="s">
        <v>162</v>
      </c>
      <c r="E748" s="90">
        <v>1180</v>
      </c>
      <c r="F748" s="895">
        <v>1100</v>
      </c>
      <c r="G748" s="712">
        <v>1105</v>
      </c>
      <c r="H748" s="183">
        <v>805</v>
      </c>
      <c r="I748" s="712">
        <v>1105</v>
      </c>
      <c r="J748" s="91">
        <v>1170</v>
      </c>
      <c r="K748" s="731">
        <f t="shared" si="185"/>
        <v>70</v>
      </c>
      <c r="L748" s="388">
        <v>1170</v>
      </c>
      <c r="M748" s="388">
        <v>1170</v>
      </c>
      <c r="N748" s="388">
        <v>1170</v>
      </c>
      <c r="P748" s="6"/>
      <c r="Q748" s="6"/>
      <c r="R748" s="6"/>
    </row>
    <row r="749" spans="1:18" ht="13.5" thickBot="1" x14ac:dyDescent="0.25">
      <c r="B749" s="216"/>
      <c r="C749" s="390"/>
      <c r="D749" s="390" t="s">
        <v>163</v>
      </c>
      <c r="E749" s="446">
        <f t="shared" ref="E749:J749" si="186">SUM(E737:E748)</f>
        <v>11651</v>
      </c>
      <c r="F749" s="860">
        <f t="shared" ref="F749" si="187">SUM(F737:F748)</f>
        <v>11121</v>
      </c>
      <c r="G749" s="221">
        <f t="shared" si="186"/>
        <v>11506</v>
      </c>
      <c r="H749" s="132">
        <f t="shared" si="186"/>
        <v>8779</v>
      </c>
      <c r="I749" s="370">
        <f t="shared" si="186"/>
        <v>11506</v>
      </c>
      <c r="J749" s="222">
        <f t="shared" si="186"/>
        <v>11121</v>
      </c>
      <c r="K749" s="714">
        <f t="shared" si="185"/>
        <v>0</v>
      </c>
      <c r="L749" s="304">
        <f>SUM(L737:L748)</f>
        <v>11121</v>
      </c>
      <c r="M749" s="63">
        <f>SUM(M737:M748)</f>
        <v>11121</v>
      </c>
      <c r="N749" s="725">
        <f>SUM(N737:N748)</f>
        <v>11121</v>
      </c>
      <c r="P749" s="6"/>
      <c r="Q749" s="6"/>
      <c r="R749" s="6"/>
    </row>
    <row r="750" spans="1:18" ht="9" customHeight="1" thickBot="1" x14ac:dyDescent="0.25">
      <c r="B750" s="287"/>
      <c r="C750" s="838"/>
      <c r="D750" s="281"/>
      <c r="E750" s="282"/>
      <c r="F750" s="950"/>
      <c r="G750" s="281"/>
      <c r="H750" s="703"/>
      <c r="I750" s="704"/>
      <c r="J750" s="284"/>
      <c r="K750" s="284"/>
      <c r="L750" s="285"/>
      <c r="M750" s="285"/>
      <c r="N750" s="286"/>
      <c r="P750" s="6"/>
      <c r="Q750" s="6"/>
      <c r="R750" s="6"/>
    </row>
    <row r="751" spans="1:18" ht="13.5" thickBot="1" x14ac:dyDescent="0.25">
      <c r="B751" s="287"/>
      <c r="C751" s="705" t="s">
        <v>110</v>
      </c>
      <c r="D751" s="706"/>
      <c r="E751" s="400"/>
      <c r="F751" s="951"/>
      <c r="G751" s="293"/>
      <c r="H751" s="648"/>
      <c r="I751" s="707"/>
      <c r="J751" s="291"/>
      <c r="K751" s="291"/>
      <c r="L751" s="288"/>
      <c r="M751" s="288"/>
      <c r="N751" s="292"/>
      <c r="P751" s="6"/>
      <c r="Q751" s="6"/>
      <c r="R751" s="6"/>
    </row>
    <row r="752" spans="1:18" ht="6.75" customHeight="1" thickBot="1" x14ac:dyDescent="0.25">
      <c r="B752" s="295"/>
      <c r="C752" s="621"/>
      <c r="D752" s="296"/>
      <c r="E752" s="297"/>
      <c r="F752" s="952"/>
      <c r="G752" s="296"/>
      <c r="H752" s="652"/>
      <c r="I752" s="708"/>
      <c r="J752" s="299"/>
      <c r="K752" s="299"/>
      <c r="L752" s="300"/>
      <c r="M752" s="300"/>
      <c r="N752" s="301"/>
      <c r="P752" s="6"/>
      <c r="Q752" s="6"/>
      <c r="R752" s="6"/>
    </row>
    <row r="753" spans="1:18" s="4" customFormat="1" ht="25.5" thickBot="1" x14ac:dyDescent="0.3">
      <c r="B753" s="208"/>
      <c r="C753" s="209"/>
      <c r="D753" s="210" t="s">
        <v>0</v>
      </c>
      <c r="E753" s="211" t="s">
        <v>345</v>
      </c>
      <c r="F753" s="949" t="s">
        <v>346</v>
      </c>
      <c r="G753" s="212" t="s">
        <v>347</v>
      </c>
      <c r="H753" s="213" t="s">
        <v>348</v>
      </c>
      <c r="I753" s="213" t="s">
        <v>349</v>
      </c>
      <c r="J753" s="214" t="s">
        <v>350</v>
      </c>
      <c r="K753" s="215" t="s">
        <v>351</v>
      </c>
      <c r="L753" s="63" t="s">
        <v>7</v>
      </c>
      <c r="M753" s="216" t="s">
        <v>8</v>
      </c>
      <c r="N753" s="63" t="s">
        <v>352</v>
      </c>
    </row>
    <row r="754" spans="1:18" x14ac:dyDescent="0.2">
      <c r="A754" s="1">
        <v>290</v>
      </c>
      <c r="B754" s="600">
        <v>6351</v>
      </c>
      <c r="C754" s="549">
        <v>3111</v>
      </c>
      <c r="D754" s="322" t="s">
        <v>164</v>
      </c>
      <c r="E754" s="53">
        <v>0</v>
      </c>
      <c r="F754" s="909">
        <v>0</v>
      </c>
      <c r="G754" s="141">
        <v>0</v>
      </c>
      <c r="H754" s="142">
        <v>0</v>
      </c>
      <c r="I754" s="141">
        <v>0</v>
      </c>
      <c r="J754" s="69">
        <v>0</v>
      </c>
      <c r="K754" s="100">
        <f t="shared" ref="K754:K765" si="188">J754-F754</f>
        <v>0</v>
      </c>
      <c r="L754" s="66">
        <v>142</v>
      </c>
      <c r="M754" s="70">
        <v>0</v>
      </c>
      <c r="N754" s="66">
        <v>0</v>
      </c>
      <c r="P754" s="6"/>
      <c r="Q754" s="6"/>
      <c r="R754" s="6"/>
    </row>
    <row r="755" spans="1:18" x14ac:dyDescent="0.2">
      <c r="A755" s="1">
        <v>291</v>
      </c>
      <c r="B755" s="602">
        <v>6351</v>
      </c>
      <c r="C755" s="425">
        <v>3111</v>
      </c>
      <c r="D755" s="322" t="s">
        <v>165</v>
      </c>
      <c r="E755" s="207">
        <v>0</v>
      </c>
      <c r="F755" s="877">
        <v>0</v>
      </c>
      <c r="G755" s="151">
        <v>0</v>
      </c>
      <c r="H755" s="152">
        <v>0</v>
      </c>
      <c r="I755" s="151">
        <v>0</v>
      </c>
      <c r="J755" s="333">
        <v>0</v>
      </c>
      <c r="K755" s="327">
        <f t="shared" si="188"/>
        <v>0</v>
      </c>
      <c r="L755" s="51">
        <v>0</v>
      </c>
      <c r="M755" s="170">
        <v>0</v>
      </c>
      <c r="N755" s="51">
        <v>0</v>
      </c>
      <c r="P755" s="6"/>
      <c r="Q755" s="6"/>
      <c r="R755" s="6"/>
    </row>
    <row r="756" spans="1:18" x14ac:dyDescent="0.2">
      <c r="A756" s="1">
        <v>292</v>
      </c>
      <c r="B756" s="602">
        <v>6351</v>
      </c>
      <c r="C756" s="425">
        <v>3111</v>
      </c>
      <c r="D756" s="322" t="s">
        <v>166</v>
      </c>
      <c r="E756" s="207">
        <v>0</v>
      </c>
      <c r="F756" s="877">
        <v>0</v>
      </c>
      <c r="G756" s="151">
        <v>0</v>
      </c>
      <c r="H756" s="152">
        <v>0</v>
      </c>
      <c r="I756" s="151">
        <v>0</v>
      </c>
      <c r="J756" s="333">
        <v>0</v>
      </c>
      <c r="K756" s="327">
        <f t="shared" si="188"/>
        <v>0</v>
      </c>
      <c r="L756" s="51">
        <v>0</v>
      </c>
      <c r="M756" s="170">
        <v>0</v>
      </c>
      <c r="N756" s="51">
        <v>0</v>
      </c>
      <c r="P756" s="6"/>
      <c r="Q756" s="6"/>
      <c r="R756" s="6"/>
    </row>
    <row r="757" spans="1:18" x14ac:dyDescent="0.2">
      <c r="A757" s="1">
        <v>293</v>
      </c>
      <c r="B757" s="602">
        <v>6351</v>
      </c>
      <c r="C757" s="425">
        <v>3111</v>
      </c>
      <c r="D757" s="322" t="s">
        <v>167</v>
      </c>
      <c r="E757" s="207">
        <v>0</v>
      </c>
      <c r="F757" s="877">
        <v>0</v>
      </c>
      <c r="G757" s="151">
        <v>0</v>
      </c>
      <c r="H757" s="152">
        <v>0</v>
      </c>
      <c r="I757" s="151">
        <v>0</v>
      </c>
      <c r="J757" s="333">
        <v>0</v>
      </c>
      <c r="K757" s="327">
        <f t="shared" si="188"/>
        <v>0</v>
      </c>
      <c r="L757" s="51">
        <v>0</v>
      </c>
      <c r="M757" s="170">
        <v>0</v>
      </c>
      <c r="N757" s="51">
        <v>0</v>
      </c>
      <c r="P757" s="6"/>
      <c r="Q757" s="6"/>
      <c r="R757" s="6"/>
    </row>
    <row r="758" spans="1:18" x14ac:dyDescent="0.2">
      <c r="A758" s="1">
        <v>294</v>
      </c>
      <c r="B758" s="839">
        <v>6351</v>
      </c>
      <c r="C758" s="840">
        <v>3111</v>
      </c>
      <c r="D758" s="148" t="s">
        <v>168</v>
      </c>
      <c r="E758" s="149">
        <v>0</v>
      </c>
      <c r="F758" s="877">
        <v>0</v>
      </c>
      <c r="G758" s="151">
        <v>0</v>
      </c>
      <c r="H758" s="152">
        <v>0</v>
      </c>
      <c r="I758" s="151">
        <v>0</v>
      </c>
      <c r="J758" s="333">
        <v>0</v>
      </c>
      <c r="K758" s="327">
        <f>J758-F758</f>
        <v>0</v>
      </c>
      <c r="L758" s="51">
        <v>0</v>
      </c>
      <c r="M758" s="170">
        <v>0</v>
      </c>
      <c r="N758" s="51">
        <v>0</v>
      </c>
      <c r="P758" s="6"/>
      <c r="Q758" s="6"/>
      <c r="R758" s="6"/>
    </row>
    <row r="759" spans="1:18" x14ac:dyDescent="0.2">
      <c r="A759" s="1">
        <v>295</v>
      </c>
      <c r="B759" s="602">
        <v>6351</v>
      </c>
      <c r="C759" s="425">
        <v>3111</v>
      </c>
      <c r="D759" s="322" t="s">
        <v>169</v>
      </c>
      <c r="E759" s="207">
        <v>0</v>
      </c>
      <c r="F759" s="877">
        <v>0</v>
      </c>
      <c r="G759" s="151">
        <v>0</v>
      </c>
      <c r="H759" s="152">
        <v>0</v>
      </c>
      <c r="I759" s="151">
        <v>0</v>
      </c>
      <c r="J759" s="333">
        <v>0</v>
      </c>
      <c r="K759" s="327">
        <f t="shared" si="188"/>
        <v>0</v>
      </c>
      <c r="L759" s="51">
        <v>0</v>
      </c>
      <c r="M759" s="170">
        <v>0</v>
      </c>
      <c r="N759" s="51">
        <v>0</v>
      </c>
      <c r="P759" s="6"/>
      <c r="Q759" s="6"/>
      <c r="R759" s="6"/>
    </row>
    <row r="760" spans="1:18" x14ac:dyDescent="0.2">
      <c r="A760" s="1">
        <v>296</v>
      </c>
      <c r="B760" s="602">
        <v>6351</v>
      </c>
      <c r="C760" s="425">
        <v>3111</v>
      </c>
      <c r="D760" s="322" t="s">
        <v>170</v>
      </c>
      <c r="E760" s="207">
        <v>0</v>
      </c>
      <c r="F760" s="877">
        <v>0</v>
      </c>
      <c r="G760" s="151">
        <v>0</v>
      </c>
      <c r="H760" s="152">
        <v>0</v>
      </c>
      <c r="I760" s="151">
        <v>0</v>
      </c>
      <c r="J760" s="333">
        <v>0</v>
      </c>
      <c r="K760" s="327">
        <f t="shared" si="188"/>
        <v>0</v>
      </c>
      <c r="L760" s="51">
        <v>0</v>
      </c>
      <c r="M760" s="170">
        <v>0</v>
      </c>
      <c r="N760" s="51">
        <v>0</v>
      </c>
      <c r="P760" s="6"/>
      <c r="Q760" s="6"/>
      <c r="R760" s="6"/>
    </row>
    <row r="761" spans="1:18" x14ac:dyDescent="0.2">
      <c r="A761" s="1">
        <v>297</v>
      </c>
      <c r="B761" s="839">
        <v>6351</v>
      </c>
      <c r="C761" s="840">
        <v>3111</v>
      </c>
      <c r="D761" s="148" t="s">
        <v>171</v>
      </c>
      <c r="E761" s="149">
        <v>0</v>
      </c>
      <c r="F761" s="877">
        <v>0</v>
      </c>
      <c r="G761" s="151">
        <v>0</v>
      </c>
      <c r="H761" s="152">
        <v>0</v>
      </c>
      <c r="I761" s="151">
        <v>0</v>
      </c>
      <c r="J761" s="333">
        <v>0</v>
      </c>
      <c r="K761" s="327">
        <f>J761-F761</f>
        <v>0</v>
      </c>
      <c r="L761" s="51">
        <v>0</v>
      </c>
      <c r="M761" s="170">
        <v>0</v>
      </c>
      <c r="N761" s="51">
        <v>0</v>
      </c>
      <c r="P761" s="6"/>
      <c r="Q761" s="6"/>
      <c r="R761" s="6"/>
    </row>
    <row r="762" spans="1:18" x14ac:dyDescent="0.2">
      <c r="A762" s="1">
        <v>298</v>
      </c>
      <c r="B762" s="602">
        <v>6351</v>
      </c>
      <c r="C762" s="425">
        <v>3111</v>
      </c>
      <c r="D762" s="322" t="s">
        <v>172</v>
      </c>
      <c r="E762" s="207">
        <v>0</v>
      </c>
      <c r="F762" s="877">
        <v>0</v>
      </c>
      <c r="G762" s="151">
        <v>0</v>
      </c>
      <c r="H762" s="152">
        <v>0</v>
      </c>
      <c r="I762" s="151">
        <v>0</v>
      </c>
      <c r="J762" s="333">
        <v>0</v>
      </c>
      <c r="K762" s="327">
        <f t="shared" si="188"/>
        <v>0</v>
      </c>
      <c r="L762" s="51">
        <v>0</v>
      </c>
      <c r="M762" s="170">
        <v>0</v>
      </c>
      <c r="N762" s="51">
        <v>0</v>
      </c>
      <c r="P762" s="6"/>
      <c r="Q762" s="6"/>
      <c r="R762" s="6"/>
    </row>
    <row r="763" spans="1:18" x14ac:dyDescent="0.2">
      <c r="A763" s="1">
        <v>299</v>
      </c>
      <c r="B763" s="839">
        <v>6351</v>
      </c>
      <c r="C763" s="840">
        <v>3111</v>
      </c>
      <c r="D763" s="148" t="s">
        <v>173</v>
      </c>
      <c r="E763" s="149">
        <v>181</v>
      </c>
      <c r="F763" s="877">
        <v>0</v>
      </c>
      <c r="G763" s="151">
        <v>181</v>
      </c>
      <c r="H763" s="152">
        <v>126</v>
      </c>
      <c r="I763" s="151">
        <v>181</v>
      </c>
      <c r="J763" s="333">
        <v>0</v>
      </c>
      <c r="K763" s="326">
        <f>J763-F763</f>
        <v>0</v>
      </c>
      <c r="L763" s="51">
        <v>0</v>
      </c>
      <c r="M763" s="170">
        <v>0</v>
      </c>
      <c r="N763" s="51">
        <v>0</v>
      </c>
      <c r="P763" s="6"/>
      <c r="Q763" s="6"/>
      <c r="R763" s="6"/>
    </row>
    <row r="764" spans="1:18" x14ac:dyDescent="0.2">
      <c r="A764" s="1">
        <v>300</v>
      </c>
      <c r="B764" s="841">
        <v>6351</v>
      </c>
      <c r="C764" s="190">
        <v>3111</v>
      </c>
      <c r="D764" s="148" t="s">
        <v>174</v>
      </c>
      <c r="E764" s="149">
        <v>0</v>
      </c>
      <c r="F764" s="877">
        <v>0</v>
      </c>
      <c r="G764" s="151">
        <v>0</v>
      </c>
      <c r="H764" s="152">
        <v>0</v>
      </c>
      <c r="I764" s="151">
        <v>0</v>
      </c>
      <c r="J764" s="333">
        <v>0</v>
      </c>
      <c r="K764" s="327">
        <f>J764-F764</f>
        <v>0</v>
      </c>
      <c r="L764" s="51">
        <v>0</v>
      </c>
      <c r="M764" s="170">
        <v>0</v>
      </c>
      <c r="N764" s="51">
        <v>0</v>
      </c>
      <c r="P764" s="6"/>
      <c r="Q764" s="6"/>
      <c r="R764" s="6"/>
    </row>
    <row r="765" spans="1:18" ht="13.5" thickBot="1" x14ac:dyDescent="0.25">
      <c r="A765" s="1">
        <v>301</v>
      </c>
      <c r="B765" s="842">
        <v>6351</v>
      </c>
      <c r="C765" s="843">
        <v>3111</v>
      </c>
      <c r="D765" s="158" t="s">
        <v>175</v>
      </c>
      <c r="E765" s="87">
        <v>0</v>
      </c>
      <c r="F765" s="945">
        <v>0</v>
      </c>
      <c r="G765" s="160">
        <v>0</v>
      </c>
      <c r="H765" s="161">
        <v>0</v>
      </c>
      <c r="I765" s="160">
        <v>0</v>
      </c>
      <c r="J765" s="829">
        <v>0</v>
      </c>
      <c r="K765" s="89">
        <f t="shared" si="188"/>
        <v>0</v>
      </c>
      <c r="L765" s="92">
        <v>0</v>
      </c>
      <c r="M765" s="86">
        <v>0</v>
      </c>
      <c r="N765" s="92">
        <v>0</v>
      </c>
      <c r="P765" s="6"/>
      <c r="Q765" s="6"/>
      <c r="R765" s="6"/>
    </row>
    <row r="766" spans="1:18" ht="13.5" thickBot="1" x14ac:dyDescent="0.25">
      <c r="B766" s="111"/>
      <c r="C766" s="112"/>
      <c r="D766" s="390" t="s">
        <v>81</v>
      </c>
      <c r="E766" s="446">
        <f t="shared" ref="E766:N766" si="189">SUM(E754:E765)</f>
        <v>181</v>
      </c>
      <c r="F766" s="874">
        <f t="shared" ref="F766" si="190">SUM(F754:F765)</f>
        <v>0</v>
      </c>
      <c r="G766" s="221">
        <f t="shared" si="189"/>
        <v>181</v>
      </c>
      <c r="H766" s="132">
        <f t="shared" si="189"/>
        <v>126</v>
      </c>
      <c r="I766" s="221">
        <f t="shared" si="189"/>
        <v>181</v>
      </c>
      <c r="J766" s="319">
        <f t="shared" si="189"/>
        <v>0</v>
      </c>
      <c r="K766" s="844">
        <f t="shared" si="189"/>
        <v>0</v>
      </c>
      <c r="L766" s="216">
        <f t="shared" si="189"/>
        <v>142</v>
      </c>
      <c r="M766" s="63">
        <f t="shared" si="189"/>
        <v>0</v>
      </c>
      <c r="N766" s="390">
        <f t="shared" si="189"/>
        <v>0</v>
      </c>
      <c r="P766" s="6"/>
      <c r="Q766" s="6"/>
      <c r="R766" s="6"/>
    </row>
    <row r="767" spans="1:18" ht="11.25" customHeight="1" x14ac:dyDescent="0.2">
      <c r="B767" s="279"/>
      <c r="C767" s="279"/>
      <c r="D767" s="279"/>
      <c r="E767" s="436"/>
      <c r="F767" s="869"/>
      <c r="G767" s="278"/>
      <c r="H767" s="278"/>
      <c r="I767" s="278"/>
      <c r="J767" s="278"/>
      <c r="K767" s="278"/>
      <c r="L767" s="279"/>
      <c r="M767" s="279"/>
      <c r="N767" s="279"/>
      <c r="P767" s="6"/>
      <c r="Q767" s="6"/>
      <c r="R767" s="6"/>
    </row>
    <row r="768" spans="1:18" ht="21" customHeight="1" x14ac:dyDescent="0.2">
      <c r="B768" s="279"/>
      <c r="C768" s="279"/>
      <c r="D768" s="279"/>
      <c r="E768" s="436"/>
      <c r="F768" s="869"/>
      <c r="G768" s="278"/>
      <c r="H768" s="278"/>
      <c r="I768" s="278"/>
      <c r="J768" s="278"/>
      <c r="K768" s="278"/>
      <c r="L768" s="279"/>
      <c r="M768" s="279"/>
      <c r="N768" s="279"/>
      <c r="P768" s="6"/>
      <c r="Q768" s="6"/>
      <c r="R768" s="6"/>
    </row>
    <row r="769" spans="1:18" ht="15.75" customHeight="1" x14ac:dyDescent="0.2">
      <c r="B769" s="279"/>
      <c r="C769" s="279"/>
      <c r="D769" s="279"/>
      <c r="E769" s="436"/>
      <c r="F769" s="869"/>
      <c r="G769" s="278"/>
      <c r="H769" s="278"/>
      <c r="I769" s="278"/>
      <c r="J769" s="278"/>
      <c r="K769" s="278"/>
      <c r="L769" s="279"/>
      <c r="M769" s="279"/>
      <c r="N769" s="279"/>
      <c r="P769" s="6"/>
      <c r="Q769" s="6"/>
      <c r="R769" s="6"/>
    </row>
    <row r="770" spans="1:18" ht="15.75" customHeight="1" x14ac:dyDescent="0.2">
      <c r="B770" s="274" t="s">
        <v>176</v>
      </c>
      <c r="C770" s="275"/>
      <c r="D770" s="275"/>
      <c r="E770" s="416"/>
      <c r="F770" s="869"/>
      <c r="G770" s="277"/>
      <c r="H770" s="278"/>
      <c r="I770" s="278"/>
      <c r="J770" s="278"/>
      <c r="K770" s="278"/>
      <c r="L770" s="279"/>
      <c r="M770" s="279"/>
      <c r="N770" s="279"/>
      <c r="P770" s="6"/>
      <c r="Q770" s="6"/>
      <c r="R770" s="6"/>
    </row>
    <row r="771" spans="1:18" ht="5.25" customHeight="1" thickBot="1" x14ac:dyDescent="0.25">
      <c r="B771" s="443"/>
      <c r="C771" s="279"/>
      <c r="D771" s="279"/>
      <c r="E771" s="436"/>
      <c r="F771" s="869"/>
      <c r="G771" s="278"/>
      <c r="H771" s="278"/>
      <c r="I771" s="278"/>
      <c r="J771" s="278"/>
      <c r="K771" s="278"/>
      <c r="L771" s="279"/>
      <c r="M771" s="279"/>
      <c r="N771" s="279"/>
      <c r="P771" s="6"/>
      <c r="Q771" s="6"/>
      <c r="R771" s="6"/>
    </row>
    <row r="772" spans="1:18" ht="9.75" customHeight="1" thickBot="1" x14ac:dyDescent="0.25">
      <c r="B772" s="280"/>
      <c r="C772" s="281"/>
      <c r="D772" s="281"/>
      <c r="E772" s="282"/>
      <c r="F772" s="950"/>
      <c r="G772" s="283"/>
      <c r="H772" s="283"/>
      <c r="I772" s="283"/>
      <c r="J772" s="284"/>
      <c r="K772" s="284"/>
      <c r="L772" s="285"/>
      <c r="M772" s="285"/>
      <c r="N772" s="286"/>
      <c r="P772" s="6"/>
      <c r="Q772" s="6"/>
      <c r="R772" s="6"/>
    </row>
    <row r="773" spans="1:18" ht="15" customHeight="1" thickBot="1" x14ac:dyDescent="0.25">
      <c r="B773" s="287"/>
      <c r="C773" s="245" t="s">
        <v>69</v>
      </c>
      <c r="D773" s="399"/>
      <c r="E773" s="400"/>
      <c r="F773" s="951"/>
      <c r="G773" s="290"/>
      <c r="H773" s="290"/>
      <c r="I773" s="290"/>
      <c r="J773" s="291"/>
      <c r="K773" s="291"/>
      <c r="L773" s="288"/>
      <c r="M773" s="288"/>
      <c r="N773" s="292"/>
      <c r="P773" s="6"/>
      <c r="Q773" s="6"/>
      <c r="R773" s="6"/>
    </row>
    <row r="774" spans="1:18" ht="9.75" customHeight="1" x14ac:dyDescent="0.2">
      <c r="B774" s="287"/>
      <c r="C774" s="293" t="s">
        <v>101</v>
      </c>
      <c r="D774" s="293"/>
      <c r="E774" s="294"/>
      <c r="F774" s="951"/>
      <c r="G774" s="290"/>
      <c r="H774" s="290"/>
      <c r="I774" s="290"/>
      <c r="J774" s="291"/>
      <c r="K774" s="291"/>
      <c r="L774" s="288"/>
      <c r="M774" s="288"/>
      <c r="N774" s="292"/>
      <c r="P774" s="6"/>
      <c r="Q774" s="6"/>
      <c r="R774" s="6"/>
    </row>
    <row r="775" spans="1:18" ht="6.75" customHeight="1" thickBot="1" x14ac:dyDescent="0.25">
      <c r="B775" s="295"/>
      <c r="C775" s="296"/>
      <c r="D775" s="296"/>
      <c r="E775" s="297"/>
      <c r="F775" s="952"/>
      <c r="G775" s="298"/>
      <c r="H775" s="298"/>
      <c r="I775" s="298"/>
      <c r="J775" s="299"/>
      <c r="K775" s="299"/>
      <c r="L775" s="300"/>
      <c r="M775" s="300"/>
      <c r="N775" s="301"/>
      <c r="P775" s="6"/>
      <c r="Q775" s="6"/>
      <c r="R775" s="6"/>
    </row>
    <row r="776" spans="1:18" s="4" customFormat="1" ht="25.5" thickBot="1" x14ac:dyDescent="0.3">
      <c r="B776" s="208"/>
      <c r="C776" s="209"/>
      <c r="D776" s="210" t="s">
        <v>0</v>
      </c>
      <c r="E776" s="211" t="s">
        <v>345</v>
      </c>
      <c r="F776" s="949" t="s">
        <v>346</v>
      </c>
      <c r="G776" s="212" t="s">
        <v>347</v>
      </c>
      <c r="H776" s="213" t="s">
        <v>348</v>
      </c>
      <c r="I776" s="213" t="s">
        <v>349</v>
      </c>
      <c r="J776" s="214" t="s">
        <v>350</v>
      </c>
      <c r="K776" s="215" t="s">
        <v>351</v>
      </c>
      <c r="L776" s="62" t="s">
        <v>7</v>
      </c>
      <c r="M776" s="216" t="s">
        <v>8</v>
      </c>
      <c r="N776" s="63" t="s">
        <v>352</v>
      </c>
    </row>
    <row r="777" spans="1:18" ht="14.25" customHeight="1" thickBot="1" x14ac:dyDescent="0.25">
      <c r="A777" s="1">
        <v>302</v>
      </c>
      <c r="B777" s="684">
        <v>5331</v>
      </c>
      <c r="C777" s="78">
        <v>3539</v>
      </c>
      <c r="D777" s="636" t="s">
        <v>177</v>
      </c>
      <c r="E777" s="543">
        <v>1166</v>
      </c>
      <c r="F777" s="922">
        <v>1166</v>
      </c>
      <c r="G777" s="962">
        <v>1166</v>
      </c>
      <c r="H777" s="362">
        <v>866</v>
      </c>
      <c r="I777" s="362">
        <v>1166</v>
      </c>
      <c r="J777" s="638">
        <v>1166</v>
      </c>
      <c r="K777" s="230">
        <f>J777-F777</f>
        <v>0</v>
      </c>
      <c r="L777" s="479">
        <v>1166</v>
      </c>
      <c r="M777" s="477">
        <v>1166</v>
      </c>
      <c r="N777" s="636">
        <v>1166</v>
      </c>
      <c r="P777" s="6"/>
      <c r="Q777" s="6"/>
      <c r="R777" s="6"/>
    </row>
    <row r="778" spans="1:18" ht="14.25" customHeight="1" thickBot="1" x14ac:dyDescent="0.25">
      <c r="B778" s="216"/>
      <c r="C778" s="390"/>
      <c r="D778" s="734" t="s">
        <v>47</v>
      </c>
      <c r="E778" s="735">
        <f t="shared" ref="E778:J778" si="191">SUM(E777)</f>
        <v>1166</v>
      </c>
      <c r="F778" s="892">
        <f t="shared" ref="F778" si="192">SUM(F777)</f>
        <v>1166</v>
      </c>
      <c r="G778" s="132">
        <f t="shared" si="191"/>
        <v>1166</v>
      </c>
      <c r="H778" s="132">
        <f t="shared" si="191"/>
        <v>866</v>
      </c>
      <c r="I778" s="132">
        <f t="shared" si="191"/>
        <v>1166</v>
      </c>
      <c r="J778" s="435">
        <f t="shared" si="191"/>
        <v>1166</v>
      </c>
      <c r="K778" s="124">
        <f>J778-F778</f>
        <v>0</v>
      </c>
      <c r="L778" s="216">
        <f>SUM(L777)</f>
        <v>1166</v>
      </c>
      <c r="M778" s="63">
        <f>SUM(M777)</f>
        <v>1166</v>
      </c>
      <c r="N778" s="725">
        <f>SUM(N777)</f>
        <v>1166</v>
      </c>
      <c r="P778" s="6"/>
      <c r="Q778" s="6"/>
      <c r="R778" s="6"/>
    </row>
    <row r="779" spans="1:18" ht="11.25" customHeight="1" x14ac:dyDescent="0.2">
      <c r="B779" s="200"/>
      <c r="C779" s="200"/>
      <c r="D779" s="845"/>
      <c r="E779" s="846"/>
      <c r="F779" s="884"/>
      <c r="G779" s="393"/>
      <c r="H779" s="393"/>
      <c r="I779" s="393"/>
      <c r="J779" s="394"/>
      <c r="K779" s="397"/>
      <c r="L779" s="200"/>
      <c r="M779" s="200"/>
      <c r="N779" s="200"/>
      <c r="P779" s="6"/>
      <c r="Q779" s="6"/>
      <c r="R779" s="6"/>
    </row>
    <row r="780" spans="1:18" ht="33" customHeight="1" x14ac:dyDescent="0.2">
      <c r="B780" s="200"/>
      <c r="C780" s="200"/>
      <c r="D780" s="845"/>
      <c r="E780" s="846"/>
      <c r="F780" s="884"/>
      <c r="G780" s="393"/>
      <c r="H780" s="393"/>
      <c r="I780" s="393"/>
      <c r="J780" s="394"/>
      <c r="K780" s="397"/>
      <c r="L780" s="200"/>
      <c r="M780" s="200"/>
      <c r="N780" s="200"/>
      <c r="P780" s="6"/>
      <c r="Q780" s="6"/>
      <c r="R780" s="6"/>
    </row>
    <row r="781" spans="1:18" x14ac:dyDescent="0.2">
      <c r="B781" s="274" t="s">
        <v>178</v>
      </c>
      <c r="C781" s="275"/>
      <c r="D781" s="275"/>
      <c r="E781" s="416"/>
      <c r="F781" s="869"/>
      <c r="G781" s="278"/>
      <c r="H781" s="278"/>
      <c r="I781" s="278"/>
      <c r="J781" s="278"/>
      <c r="K781" s="278"/>
      <c r="L781" s="279"/>
      <c r="M781" s="279"/>
      <c r="N781" s="279"/>
      <c r="P781" s="6"/>
      <c r="Q781" s="6"/>
      <c r="R781" s="6"/>
    </row>
    <row r="782" spans="1:18" ht="4.5" customHeight="1" thickBot="1" x14ac:dyDescent="0.25">
      <c r="B782" s="443"/>
      <c r="C782" s="279"/>
      <c r="D782" s="279"/>
      <c r="E782" s="436"/>
      <c r="F782" s="869"/>
      <c r="G782" s="278"/>
      <c r="H782" s="278"/>
      <c r="I782" s="278"/>
      <c r="J782" s="278"/>
      <c r="K782" s="278"/>
      <c r="L782" s="279"/>
      <c r="M782" s="279"/>
      <c r="N782" s="279"/>
      <c r="P782" s="6"/>
      <c r="Q782" s="6"/>
      <c r="R782" s="6"/>
    </row>
    <row r="783" spans="1:18" ht="6" customHeight="1" thickBot="1" x14ac:dyDescent="0.25">
      <c r="B783" s="280"/>
      <c r="C783" s="281"/>
      <c r="D783" s="281"/>
      <c r="E783" s="282"/>
      <c r="F783" s="950"/>
      <c r="G783" s="283"/>
      <c r="H783" s="283"/>
      <c r="I783" s="283"/>
      <c r="J783" s="284"/>
      <c r="K783" s="284"/>
      <c r="L783" s="285"/>
      <c r="M783" s="285"/>
      <c r="N783" s="286"/>
      <c r="P783" s="6"/>
      <c r="Q783" s="6"/>
      <c r="R783" s="6"/>
    </row>
    <row r="784" spans="1:18" ht="13.5" thickBot="1" x14ac:dyDescent="0.25">
      <c r="B784" s="287"/>
      <c r="C784" s="288"/>
      <c r="D784" s="847" t="s">
        <v>32</v>
      </c>
      <c r="E784" s="289"/>
      <c r="F784" s="951"/>
      <c r="G784" s="290"/>
      <c r="H784" s="290"/>
      <c r="I784" s="290"/>
      <c r="J784" s="291"/>
      <c r="K784" s="291"/>
      <c r="L784" s="288"/>
      <c r="M784" s="288"/>
      <c r="N784" s="292"/>
      <c r="P784" s="6"/>
      <c r="Q784" s="6"/>
      <c r="R784" s="6"/>
    </row>
    <row r="785" spans="1:18" x14ac:dyDescent="0.2">
      <c r="B785" s="287"/>
      <c r="C785" s="293"/>
      <c r="D785" s="293" t="s">
        <v>48</v>
      </c>
      <c r="E785" s="294"/>
      <c r="F785" s="951"/>
      <c r="G785" s="290"/>
      <c r="H785" s="290"/>
      <c r="I785" s="290"/>
      <c r="J785" s="291"/>
      <c r="K785" s="291"/>
      <c r="L785" s="288"/>
      <c r="M785" s="288"/>
      <c r="N785" s="292"/>
      <c r="P785" s="6"/>
      <c r="Q785" s="6"/>
      <c r="R785" s="6"/>
    </row>
    <row r="786" spans="1:18" ht="3.75" customHeight="1" thickBot="1" x14ac:dyDescent="0.25">
      <c r="B786" s="295"/>
      <c r="C786" s="296"/>
      <c r="D786" s="296"/>
      <c r="E786" s="297"/>
      <c r="F786" s="952"/>
      <c r="G786" s="298"/>
      <c r="H786" s="298"/>
      <c r="I786" s="298"/>
      <c r="J786" s="299"/>
      <c r="K786" s="299"/>
      <c r="L786" s="300"/>
      <c r="M786" s="300"/>
      <c r="N786" s="301"/>
      <c r="P786" s="6"/>
      <c r="Q786" s="6"/>
      <c r="R786" s="6"/>
    </row>
    <row r="787" spans="1:18" s="4" customFormat="1" ht="25.5" thickBot="1" x14ac:dyDescent="0.3">
      <c r="B787" s="208"/>
      <c r="C787" s="209"/>
      <c r="D787" s="210" t="s">
        <v>0</v>
      </c>
      <c r="E787" s="211" t="s">
        <v>345</v>
      </c>
      <c r="F787" s="949" t="s">
        <v>346</v>
      </c>
      <c r="G787" s="212" t="s">
        <v>347</v>
      </c>
      <c r="H787" s="213" t="s">
        <v>348</v>
      </c>
      <c r="I787" s="213" t="s">
        <v>349</v>
      </c>
      <c r="J787" s="214" t="s">
        <v>350</v>
      </c>
      <c r="K787" s="215" t="s">
        <v>351</v>
      </c>
      <c r="L787" s="62" t="s">
        <v>7</v>
      </c>
      <c r="M787" s="216" t="s">
        <v>8</v>
      </c>
      <c r="N787" s="63" t="s">
        <v>352</v>
      </c>
    </row>
    <row r="788" spans="1:18" ht="13.5" thickBot="1" x14ac:dyDescent="0.25">
      <c r="A788" s="1">
        <v>303</v>
      </c>
      <c r="B788" s="444">
        <v>2131</v>
      </c>
      <c r="C788" s="445">
        <v>3639</v>
      </c>
      <c r="D788" s="198" t="s">
        <v>179</v>
      </c>
      <c r="E788" s="128">
        <v>3654</v>
      </c>
      <c r="F788" s="948">
        <v>3000</v>
      </c>
      <c r="G788" s="34">
        <v>3000</v>
      </c>
      <c r="H788" s="79">
        <v>2736</v>
      </c>
      <c r="I788" s="33">
        <v>3000</v>
      </c>
      <c r="J788" s="848">
        <v>3300</v>
      </c>
      <c r="K788" s="362">
        <f>J788-F788</f>
        <v>300</v>
      </c>
      <c r="L788" s="586">
        <v>3000</v>
      </c>
      <c r="M788" s="21">
        <v>3000</v>
      </c>
      <c r="N788" s="697">
        <v>3000</v>
      </c>
      <c r="P788" s="6"/>
      <c r="Q788" s="6"/>
      <c r="R788" s="6"/>
    </row>
    <row r="789" spans="1:18" ht="13.5" thickBot="1" x14ac:dyDescent="0.25">
      <c r="B789" s="216"/>
      <c r="C789" s="390"/>
      <c r="D789" s="734" t="s">
        <v>47</v>
      </c>
      <c r="E789" s="735">
        <f>SUM(E788)</f>
        <v>3654</v>
      </c>
      <c r="F789" s="892">
        <f t="shared" ref="F789" si="193">SUM(F788)</f>
        <v>3000</v>
      </c>
      <c r="G789" s="132">
        <v>3000</v>
      </c>
      <c r="H789" s="132">
        <f t="shared" ref="H789:N789" si="194">SUM(H788)</f>
        <v>2736</v>
      </c>
      <c r="I789" s="221">
        <f t="shared" si="194"/>
        <v>3000</v>
      </c>
      <c r="J789" s="435">
        <f t="shared" si="194"/>
        <v>3300</v>
      </c>
      <c r="K789" s="132">
        <f>J789-F789</f>
        <v>300</v>
      </c>
      <c r="L789" s="216">
        <f t="shared" si="194"/>
        <v>3000</v>
      </c>
      <c r="M789" s="63">
        <f t="shared" si="194"/>
        <v>3000</v>
      </c>
      <c r="N789" s="725">
        <f t="shared" si="194"/>
        <v>3000</v>
      </c>
      <c r="P789" s="6"/>
      <c r="Q789" s="6"/>
      <c r="R789" s="6"/>
    </row>
    <row r="790" spans="1:18" x14ac:dyDescent="0.2">
      <c r="B790" s="279"/>
      <c r="C790" s="279"/>
      <c r="D790" s="279"/>
      <c r="E790" s="436"/>
      <c r="F790" s="869"/>
      <c r="G790" s="278"/>
      <c r="H790" s="278"/>
      <c r="I790" s="278"/>
      <c r="J790" s="278"/>
      <c r="K790" s="278"/>
      <c r="L790" s="279"/>
      <c r="M790" s="279"/>
      <c r="N790" s="279"/>
      <c r="P790" s="6"/>
      <c r="Q790" s="6"/>
      <c r="R790" s="6"/>
    </row>
    <row r="791" spans="1:18" x14ac:dyDescent="0.2">
      <c r="B791" s="279"/>
      <c r="C791" s="279"/>
      <c r="D791" s="279"/>
      <c r="E791" s="436"/>
      <c r="F791" s="869"/>
      <c r="G791" s="278"/>
      <c r="H791" s="278"/>
      <c r="I791" s="278"/>
      <c r="J791" s="278"/>
      <c r="K791" s="278"/>
      <c r="L791" s="279"/>
      <c r="M791" s="279"/>
      <c r="N791" s="279"/>
      <c r="P791" s="6"/>
      <c r="Q791" s="6"/>
      <c r="R791" s="6"/>
    </row>
    <row r="792" spans="1:18" x14ac:dyDescent="0.2">
      <c r="B792" s="279"/>
      <c r="C792" s="279"/>
      <c r="D792" s="279"/>
      <c r="E792" s="436"/>
      <c r="F792" s="869"/>
      <c r="G792" s="278"/>
      <c r="H792" s="278"/>
      <c r="I792" s="278"/>
      <c r="J792" s="278"/>
      <c r="K792" s="278"/>
      <c r="L792" s="279"/>
      <c r="M792" s="279"/>
      <c r="N792" s="279"/>
      <c r="P792" s="6"/>
      <c r="Q792" s="6"/>
      <c r="R792" s="6"/>
    </row>
    <row r="793" spans="1:18" x14ac:dyDescent="0.2">
      <c r="B793" s="279"/>
      <c r="C793" s="279"/>
      <c r="D793" s="279"/>
      <c r="E793" s="436"/>
      <c r="F793" s="869"/>
      <c r="G793" s="278"/>
      <c r="H793" s="278"/>
      <c r="I793" s="278"/>
      <c r="J793" s="278"/>
      <c r="K793" s="278"/>
      <c r="L793" s="279"/>
      <c r="M793" s="279"/>
      <c r="N793" s="279"/>
      <c r="P793" s="6"/>
      <c r="Q793" s="6"/>
      <c r="R793" s="6"/>
    </row>
    <row r="794" spans="1:18" x14ac:dyDescent="0.2">
      <c r="B794" s="279"/>
      <c r="C794" s="279"/>
      <c r="D794" s="279"/>
      <c r="E794" s="436"/>
      <c r="F794" s="869"/>
      <c r="G794" s="278"/>
      <c r="H794" s="278"/>
      <c r="I794" s="278"/>
      <c r="J794" s="278"/>
      <c r="K794" s="278"/>
      <c r="L794" s="279"/>
      <c r="M794" s="279"/>
      <c r="N794" s="279"/>
      <c r="P794" s="6"/>
      <c r="Q794" s="6"/>
      <c r="R794" s="6"/>
    </row>
    <row r="795" spans="1:18" x14ac:dyDescent="0.2">
      <c r="B795" s="279"/>
      <c r="C795" s="279"/>
      <c r="D795" s="279"/>
      <c r="E795" s="436"/>
      <c r="F795" s="869"/>
      <c r="G795" s="278"/>
      <c r="H795" s="278"/>
      <c r="I795" s="278"/>
      <c r="J795" s="278"/>
      <c r="K795" s="278"/>
      <c r="L795" s="279"/>
      <c r="M795" s="279"/>
      <c r="N795" s="279"/>
      <c r="P795" s="6"/>
      <c r="Q795" s="6"/>
      <c r="R795" s="6"/>
    </row>
    <row r="796" spans="1:18" x14ac:dyDescent="0.2">
      <c r="B796" s="200"/>
      <c r="C796" s="200"/>
      <c r="D796" s="200"/>
      <c r="E796" s="396"/>
      <c r="F796" s="884"/>
      <c r="G796" s="393"/>
      <c r="H796" s="393"/>
      <c r="I796" s="393"/>
      <c r="J796" s="394"/>
      <c r="K796" s="397"/>
      <c r="L796" s="200"/>
      <c r="M796" s="200"/>
      <c r="N796" s="200"/>
      <c r="P796" s="6"/>
      <c r="Q796" s="6"/>
      <c r="R796" s="6"/>
    </row>
    <row r="797" spans="1:18" x14ac:dyDescent="0.2">
      <c r="B797" s="200"/>
      <c r="C797" s="200"/>
      <c r="D797" s="200"/>
      <c r="E797" s="396"/>
      <c r="F797" s="884"/>
      <c r="G797" s="393"/>
      <c r="H797" s="393"/>
      <c r="I797" s="393"/>
      <c r="J797" s="394"/>
      <c r="K797" s="397"/>
      <c r="L797" s="200"/>
      <c r="M797" s="200"/>
      <c r="N797" s="200"/>
      <c r="P797" s="6"/>
      <c r="Q797" s="6"/>
      <c r="R797" s="6"/>
    </row>
    <row r="798" spans="1:18" x14ac:dyDescent="0.2">
      <c r="B798" s="279"/>
      <c r="C798" s="279"/>
      <c r="D798" s="279"/>
      <c r="E798" s="436"/>
      <c r="F798" s="869"/>
      <c r="G798" s="278"/>
      <c r="H798" s="278"/>
      <c r="I798" s="278"/>
      <c r="J798" s="278"/>
      <c r="K798" s="278"/>
      <c r="L798" s="279"/>
      <c r="M798" s="279"/>
      <c r="N798" s="279"/>
      <c r="P798" s="6"/>
      <c r="Q798" s="6"/>
      <c r="R798" s="6"/>
    </row>
    <row r="799" spans="1:18" x14ac:dyDescent="0.2">
      <c r="B799" s="279"/>
      <c r="C799" s="279"/>
      <c r="D799" s="279"/>
      <c r="E799" s="436"/>
      <c r="F799" s="869"/>
      <c r="G799" s="278"/>
      <c r="H799" s="278"/>
      <c r="I799" s="278"/>
      <c r="J799" s="278"/>
      <c r="K799" s="278"/>
      <c r="L799" s="279"/>
      <c r="M799" s="279"/>
      <c r="N799" s="279"/>
      <c r="P799" s="6"/>
      <c r="Q799" s="6"/>
      <c r="R799" s="6"/>
    </row>
    <row r="800" spans="1:18" x14ac:dyDescent="0.2">
      <c r="B800" s="279"/>
      <c r="C800" s="279"/>
      <c r="D800" s="279"/>
      <c r="E800" s="436"/>
      <c r="F800" s="869"/>
      <c r="G800" s="278"/>
      <c r="H800" s="278"/>
      <c r="I800" s="278"/>
      <c r="J800" s="278"/>
      <c r="K800" s="278"/>
      <c r="L800" s="279"/>
      <c r="M800" s="279"/>
      <c r="N800" s="279"/>
      <c r="P800" s="6"/>
      <c r="Q800" s="6"/>
      <c r="R800" s="6"/>
    </row>
    <row r="801" spans="2:18" x14ac:dyDescent="0.2">
      <c r="B801" s="279"/>
      <c r="C801" s="279"/>
      <c r="D801" s="279"/>
      <c r="E801" s="436"/>
      <c r="F801" s="869"/>
      <c r="G801" s="278"/>
      <c r="H801" s="278"/>
      <c r="I801" s="278"/>
      <c r="J801" s="278"/>
      <c r="K801" s="278"/>
      <c r="L801" s="279"/>
      <c r="M801" s="279"/>
      <c r="N801" s="279"/>
      <c r="P801" s="6"/>
      <c r="Q801" s="6"/>
      <c r="R801" s="6"/>
    </row>
    <row r="802" spans="2:18" x14ac:dyDescent="0.2">
      <c r="B802" s="279"/>
      <c r="C802" s="279"/>
      <c r="D802" s="279"/>
      <c r="E802" s="436"/>
      <c r="F802" s="869"/>
      <c r="G802" s="278"/>
      <c r="H802" s="278"/>
      <c r="I802" s="278"/>
      <c r="J802" s="278"/>
      <c r="K802" s="278"/>
      <c r="L802" s="279"/>
      <c r="M802" s="279"/>
      <c r="N802" s="279"/>
      <c r="P802" s="6"/>
      <c r="Q802" s="6"/>
      <c r="R802" s="6"/>
    </row>
    <row r="803" spans="2:18" x14ac:dyDescent="0.2">
      <c r="B803" s="279"/>
      <c r="C803" s="279"/>
      <c r="D803" s="279"/>
      <c r="E803" s="436"/>
      <c r="F803" s="869"/>
      <c r="G803" s="278"/>
      <c r="H803" s="278"/>
      <c r="I803" s="278"/>
      <c r="J803" s="278"/>
      <c r="K803" s="278"/>
      <c r="L803" s="279"/>
      <c r="M803" s="279"/>
      <c r="N803" s="279"/>
      <c r="P803" s="6"/>
      <c r="Q803" s="6"/>
      <c r="R803" s="6"/>
    </row>
    <row r="804" spans="2:18" x14ac:dyDescent="0.2">
      <c r="B804" s="279"/>
      <c r="C804" s="279"/>
      <c r="D804" s="279"/>
      <c r="E804" s="436"/>
      <c r="F804" s="869"/>
      <c r="G804" s="278"/>
      <c r="H804" s="278"/>
      <c r="I804" s="278"/>
      <c r="J804" s="278"/>
      <c r="K804" s="278"/>
      <c r="L804" s="279"/>
      <c r="M804" s="279"/>
      <c r="N804" s="279"/>
      <c r="P804" s="6"/>
      <c r="Q804" s="6"/>
      <c r="R804" s="6"/>
    </row>
    <row r="805" spans="2:18" x14ac:dyDescent="0.2">
      <c r="B805" s="279"/>
      <c r="C805" s="279"/>
      <c r="D805" s="279"/>
      <c r="E805" s="436"/>
      <c r="F805" s="869"/>
      <c r="G805" s="278"/>
      <c r="H805" s="278"/>
      <c r="I805" s="278"/>
      <c r="J805" s="278"/>
      <c r="K805" s="278"/>
      <c r="L805" s="279"/>
      <c r="M805" s="279"/>
      <c r="N805" s="279"/>
      <c r="P805" s="6"/>
      <c r="Q805" s="6"/>
      <c r="R805" s="6"/>
    </row>
    <row r="806" spans="2:18" x14ac:dyDescent="0.2">
      <c r="B806" s="279"/>
      <c r="C806" s="279"/>
      <c r="D806" s="279"/>
      <c r="E806" s="436"/>
      <c r="F806" s="869"/>
      <c r="G806" s="278"/>
      <c r="H806" s="278"/>
      <c r="I806" s="278"/>
      <c r="J806" s="278"/>
      <c r="K806" s="278"/>
      <c r="L806" s="279"/>
      <c r="M806" s="279"/>
      <c r="N806" s="279"/>
      <c r="P806" s="6"/>
      <c r="Q806" s="6"/>
      <c r="R806" s="6"/>
    </row>
    <row r="807" spans="2:18" x14ac:dyDescent="0.2">
      <c r="B807" s="279"/>
      <c r="C807" s="279"/>
      <c r="D807" s="279"/>
      <c r="E807" s="436"/>
      <c r="F807" s="869"/>
      <c r="G807" s="278"/>
      <c r="H807" s="278"/>
      <c r="I807" s="278"/>
      <c r="J807" s="278"/>
      <c r="K807" s="278"/>
      <c r="L807" s="279"/>
      <c r="M807" s="279"/>
      <c r="N807" s="279"/>
      <c r="P807" s="6"/>
      <c r="Q807" s="6"/>
      <c r="R807" s="6"/>
    </row>
    <row r="808" spans="2:18" x14ac:dyDescent="0.2">
      <c r="B808" s="279"/>
      <c r="C808" s="279"/>
      <c r="D808" s="279"/>
      <c r="E808" s="436"/>
      <c r="F808" s="869"/>
      <c r="G808" s="278"/>
      <c r="H808" s="278"/>
      <c r="I808" s="278"/>
      <c r="J808" s="278"/>
      <c r="K808" s="278"/>
      <c r="L808" s="279"/>
      <c r="M808" s="279"/>
      <c r="N808" s="279"/>
      <c r="P808" s="6"/>
      <c r="Q808" s="6"/>
      <c r="R808" s="6"/>
    </row>
    <row r="809" spans="2:18" x14ac:dyDescent="0.2">
      <c r="B809" s="279"/>
      <c r="C809" s="279"/>
      <c r="D809" s="279"/>
      <c r="E809" s="436"/>
      <c r="F809" s="869"/>
      <c r="G809" s="278"/>
      <c r="H809" s="278"/>
      <c r="I809" s="278"/>
      <c r="J809" s="278"/>
      <c r="K809" s="278"/>
      <c r="L809" s="279"/>
      <c r="M809" s="279"/>
      <c r="N809" s="279"/>
      <c r="P809" s="6"/>
      <c r="Q809" s="6"/>
      <c r="R809" s="6"/>
    </row>
    <row r="810" spans="2:18" x14ac:dyDescent="0.2">
      <c r="B810" s="279"/>
      <c r="C810" s="279"/>
      <c r="D810" s="279"/>
      <c r="E810" s="436"/>
      <c r="F810" s="869"/>
      <c r="G810" s="278"/>
      <c r="H810" s="278"/>
      <c r="I810" s="278"/>
      <c r="J810" s="278"/>
      <c r="K810" s="278"/>
      <c r="L810" s="279"/>
      <c r="M810" s="279"/>
      <c r="N810" s="279"/>
      <c r="P810" s="6"/>
      <c r="Q810" s="6"/>
      <c r="R810" s="6"/>
    </row>
    <row r="811" spans="2:18" x14ac:dyDescent="0.2">
      <c r="B811" s="279"/>
      <c r="C811" s="279"/>
      <c r="D811" s="279"/>
      <c r="E811" s="436"/>
      <c r="F811" s="869"/>
      <c r="G811" s="278"/>
      <c r="H811" s="278"/>
      <c r="I811" s="278"/>
      <c r="J811" s="278"/>
      <c r="K811" s="278"/>
      <c r="L811" s="279"/>
      <c r="M811" s="279"/>
      <c r="N811" s="279"/>
      <c r="P811" s="6"/>
      <c r="Q811" s="6"/>
      <c r="R811" s="6"/>
    </row>
    <row r="812" spans="2:18" x14ac:dyDescent="0.2">
      <c r="B812" s="279"/>
      <c r="C812" s="279"/>
      <c r="D812" s="279"/>
      <c r="E812" s="436"/>
      <c r="F812" s="869"/>
      <c r="G812" s="278"/>
      <c r="H812" s="278"/>
      <c r="I812" s="278"/>
      <c r="J812" s="278"/>
      <c r="K812" s="278"/>
      <c r="L812" s="279"/>
      <c r="M812" s="279"/>
      <c r="N812" s="279"/>
      <c r="P812" s="6"/>
      <c r="Q812" s="6"/>
      <c r="R812" s="6"/>
    </row>
    <row r="813" spans="2:18" x14ac:dyDescent="0.2">
      <c r="B813" s="279"/>
      <c r="C813" s="279"/>
      <c r="D813" s="279"/>
      <c r="E813" s="436"/>
      <c r="F813" s="869"/>
      <c r="G813" s="278"/>
      <c r="H813" s="278"/>
      <c r="I813" s="278"/>
      <c r="J813" s="278"/>
      <c r="K813" s="278"/>
      <c r="L813" s="279"/>
      <c r="M813" s="279"/>
      <c r="N813" s="279"/>
      <c r="P813" s="6"/>
      <c r="Q813" s="6"/>
      <c r="R813" s="6"/>
    </row>
    <row r="814" spans="2:18" x14ac:dyDescent="0.2">
      <c r="B814" s="279"/>
      <c r="C814" s="279"/>
      <c r="D814" s="279"/>
      <c r="E814" s="436"/>
      <c r="F814" s="869"/>
      <c r="G814" s="278"/>
      <c r="H814" s="278"/>
      <c r="I814" s="278"/>
      <c r="J814" s="278"/>
      <c r="K814" s="278"/>
      <c r="L814" s="279"/>
      <c r="M814" s="279"/>
      <c r="N814" s="279"/>
      <c r="P814" s="6"/>
      <c r="Q814" s="6"/>
      <c r="R814" s="6"/>
    </row>
    <row r="815" spans="2:18" x14ac:dyDescent="0.2">
      <c r="B815" s="279"/>
      <c r="C815" s="279"/>
      <c r="D815" s="279"/>
      <c r="E815" s="436"/>
      <c r="F815" s="869"/>
      <c r="G815" s="278"/>
      <c r="H815" s="278"/>
      <c r="I815" s="278"/>
      <c r="J815" s="278"/>
      <c r="K815" s="278"/>
      <c r="L815" s="279"/>
      <c r="M815" s="279"/>
      <c r="N815" s="279"/>
      <c r="P815" s="6"/>
      <c r="Q815" s="6"/>
      <c r="R815" s="6"/>
    </row>
    <row r="816" spans="2:18" x14ac:dyDescent="0.2">
      <c r="B816" s="279"/>
      <c r="C816" s="279"/>
      <c r="D816" s="279"/>
      <c r="E816" s="436"/>
      <c r="F816" s="869"/>
      <c r="G816" s="278"/>
      <c r="H816" s="278"/>
      <c r="I816" s="278"/>
      <c r="J816" s="278"/>
      <c r="K816" s="278"/>
      <c r="L816" s="279"/>
      <c r="M816" s="279"/>
      <c r="N816" s="279"/>
      <c r="P816" s="6"/>
      <c r="Q816" s="6"/>
      <c r="R816" s="6"/>
    </row>
    <row r="817" spans="2:18" x14ac:dyDescent="0.2">
      <c r="B817" s="279"/>
      <c r="C817" s="279"/>
      <c r="D817" s="279"/>
      <c r="E817" s="436"/>
      <c r="F817" s="869"/>
      <c r="G817" s="278"/>
      <c r="H817" s="278"/>
      <c r="I817" s="278"/>
      <c r="J817" s="278"/>
      <c r="K817" s="278"/>
      <c r="L817" s="279"/>
      <c r="M817" s="279"/>
      <c r="N817" s="279"/>
      <c r="P817" s="6"/>
      <c r="Q817" s="6"/>
      <c r="R817" s="6"/>
    </row>
    <row r="818" spans="2:18" x14ac:dyDescent="0.2">
      <c r="B818" s="279"/>
      <c r="C818" s="279"/>
      <c r="D818" s="279"/>
      <c r="E818" s="436"/>
      <c r="F818" s="869"/>
      <c r="G818" s="278"/>
      <c r="H818" s="278"/>
      <c r="I818" s="278"/>
      <c r="J818" s="278"/>
      <c r="K818" s="278"/>
      <c r="L818" s="279"/>
      <c r="M818" s="279"/>
      <c r="N818" s="279"/>
      <c r="P818" s="6"/>
      <c r="Q818" s="6"/>
      <c r="R818" s="6"/>
    </row>
    <row r="819" spans="2:18" x14ac:dyDescent="0.2">
      <c r="B819" s="279"/>
      <c r="C819" s="279"/>
      <c r="D819" s="279"/>
      <c r="E819" s="436"/>
      <c r="F819" s="869"/>
      <c r="G819" s="278"/>
      <c r="H819" s="278"/>
      <c r="I819" s="278"/>
      <c r="J819" s="278"/>
      <c r="K819" s="278"/>
      <c r="L819" s="279"/>
      <c r="M819" s="279"/>
      <c r="N819" s="279"/>
      <c r="P819" s="6"/>
      <c r="Q819" s="6"/>
      <c r="R819" s="6"/>
    </row>
    <row r="820" spans="2:18" x14ac:dyDescent="0.2">
      <c r="B820" s="279"/>
      <c r="C820" s="279"/>
      <c r="D820" s="279"/>
      <c r="E820" s="436"/>
      <c r="F820" s="869"/>
      <c r="G820" s="278"/>
      <c r="H820" s="278"/>
      <c r="I820" s="278"/>
      <c r="J820" s="278"/>
      <c r="K820" s="278"/>
      <c r="L820" s="279"/>
      <c r="M820" s="279"/>
      <c r="N820" s="279"/>
      <c r="P820" s="6"/>
      <c r="Q820" s="6"/>
      <c r="R820" s="6"/>
    </row>
    <row r="821" spans="2:18" x14ac:dyDescent="0.2">
      <c r="B821" s="279"/>
      <c r="C821" s="279"/>
      <c r="D821" s="279"/>
      <c r="E821" s="436"/>
      <c r="F821" s="869"/>
      <c r="G821" s="278"/>
      <c r="H821" s="278"/>
      <c r="I821" s="278"/>
      <c r="J821" s="278"/>
      <c r="K821" s="278"/>
      <c r="L821" s="279"/>
      <c r="M821" s="279"/>
      <c r="N821" s="279"/>
      <c r="P821" s="6"/>
      <c r="Q821" s="6"/>
      <c r="R821" s="6"/>
    </row>
    <row r="822" spans="2:18" x14ac:dyDescent="0.2">
      <c r="B822" s="279"/>
      <c r="C822" s="279"/>
      <c r="D822" s="279"/>
      <c r="E822" s="436"/>
      <c r="F822" s="869"/>
      <c r="G822" s="278"/>
      <c r="H822" s="278"/>
      <c r="I822" s="278"/>
      <c r="J822" s="278"/>
      <c r="K822" s="278"/>
      <c r="L822" s="279"/>
      <c r="M822" s="279"/>
      <c r="N822" s="279"/>
      <c r="P822" s="6"/>
      <c r="Q822" s="6"/>
      <c r="R822" s="6"/>
    </row>
    <row r="823" spans="2:18" x14ac:dyDescent="0.2">
      <c r="B823" s="279"/>
      <c r="C823" s="279"/>
      <c r="D823" s="279"/>
      <c r="E823" s="436"/>
      <c r="F823" s="869"/>
      <c r="G823" s="278"/>
      <c r="H823" s="278"/>
      <c r="I823" s="278"/>
      <c r="J823" s="278"/>
      <c r="K823" s="278"/>
      <c r="L823" s="279"/>
      <c r="M823" s="279"/>
      <c r="N823" s="279"/>
      <c r="P823" s="6"/>
      <c r="Q823" s="6"/>
      <c r="R823" s="6"/>
    </row>
    <row r="824" spans="2:18" x14ac:dyDescent="0.2">
      <c r="B824" s="279"/>
      <c r="C824" s="279"/>
      <c r="D824" s="279"/>
      <c r="E824" s="436"/>
      <c r="F824" s="869"/>
      <c r="G824" s="278"/>
      <c r="H824" s="278"/>
      <c r="I824" s="278"/>
      <c r="J824" s="278"/>
      <c r="K824" s="278"/>
      <c r="L824" s="279"/>
      <c r="M824" s="279"/>
      <c r="N824" s="279"/>
      <c r="P824" s="6"/>
      <c r="Q824" s="6"/>
      <c r="R824" s="6"/>
    </row>
    <row r="825" spans="2:18" x14ac:dyDescent="0.2">
      <c r="B825" s="279"/>
      <c r="C825" s="279"/>
      <c r="D825" s="279"/>
      <c r="E825" s="436"/>
      <c r="F825" s="869"/>
      <c r="G825" s="278"/>
      <c r="H825" s="278"/>
      <c r="I825" s="278"/>
      <c r="J825" s="278"/>
      <c r="K825" s="278"/>
      <c r="L825" s="279"/>
      <c r="M825" s="279"/>
      <c r="N825" s="279"/>
      <c r="P825" s="6"/>
      <c r="Q825" s="6"/>
      <c r="R825" s="6"/>
    </row>
    <row r="826" spans="2:18" x14ac:dyDescent="0.2">
      <c r="B826" s="279"/>
      <c r="C826" s="279"/>
      <c r="D826" s="279"/>
      <c r="E826" s="436"/>
      <c r="F826" s="869"/>
      <c r="G826" s="278"/>
      <c r="H826" s="278"/>
      <c r="I826" s="278"/>
      <c r="J826" s="278"/>
      <c r="K826" s="278"/>
      <c r="L826" s="279"/>
      <c r="M826" s="279"/>
      <c r="N826" s="279"/>
      <c r="P826" s="6"/>
      <c r="Q826" s="6"/>
      <c r="R826" s="6"/>
    </row>
    <row r="827" spans="2:18" x14ac:dyDescent="0.2">
      <c r="B827" s="279"/>
      <c r="C827" s="279"/>
      <c r="D827" s="279"/>
      <c r="E827" s="436"/>
      <c r="F827" s="869"/>
      <c r="G827" s="278"/>
      <c r="H827" s="278"/>
      <c r="I827" s="278"/>
      <c r="J827" s="278"/>
      <c r="K827" s="278"/>
      <c r="L827" s="279"/>
      <c r="M827" s="279"/>
      <c r="N827" s="279"/>
      <c r="P827" s="6"/>
      <c r="Q827" s="6"/>
      <c r="R827" s="6"/>
    </row>
    <row r="828" spans="2:18" x14ac:dyDescent="0.2">
      <c r="B828" s="279"/>
      <c r="C828" s="279"/>
      <c r="D828" s="279"/>
      <c r="E828" s="436"/>
      <c r="F828" s="869"/>
      <c r="G828" s="278"/>
      <c r="H828" s="278"/>
      <c r="I828" s="278"/>
      <c r="J828" s="278"/>
      <c r="K828" s="278"/>
      <c r="L828" s="279"/>
      <c r="M828" s="279"/>
      <c r="N828" s="279"/>
      <c r="P828" s="6"/>
      <c r="Q828" s="6"/>
      <c r="R828" s="6"/>
    </row>
    <row r="829" spans="2:18" x14ac:dyDescent="0.2">
      <c r="B829" s="279"/>
      <c r="C829" s="279"/>
      <c r="D829" s="279"/>
      <c r="E829" s="436"/>
      <c r="F829" s="869"/>
      <c r="G829" s="278"/>
      <c r="H829" s="278"/>
      <c r="I829" s="278"/>
      <c r="J829" s="278"/>
      <c r="K829" s="278"/>
      <c r="L829" s="279"/>
      <c r="M829" s="279"/>
      <c r="N829" s="279"/>
      <c r="P829" s="6"/>
      <c r="Q829" s="6"/>
      <c r="R829" s="6"/>
    </row>
    <row r="830" spans="2:18" x14ac:dyDescent="0.2">
      <c r="B830" s="279"/>
      <c r="C830" s="279"/>
      <c r="D830" s="279"/>
      <c r="E830" s="436"/>
      <c r="F830" s="869"/>
      <c r="G830" s="278"/>
      <c r="H830" s="278"/>
      <c r="I830" s="278"/>
      <c r="J830" s="278"/>
      <c r="K830" s="278"/>
      <c r="L830" s="279"/>
      <c r="M830" s="279"/>
      <c r="N830" s="279"/>
      <c r="P830" s="6"/>
      <c r="Q830" s="6"/>
      <c r="R830" s="6"/>
    </row>
    <row r="831" spans="2:18" x14ac:dyDescent="0.2">
      <c r="B831" s="279"/>
      <c r="C831" s="279"/>
      <c r="D831" s="279"/>
      <c r="E831" s="436"/>
      <c r="F831" s="869"/>
      <c r="G831" s="278"/>
      <c r="H831" s="278"/>
      <c r="I831" s="278"/>
      <c r="J831" s="278"/>
      <c r="K831" s="278"/>
      <c r="L831" s="279"/>
      <c r="M831" s="279"/>
      <c r="N831" s="279"/>
      <c r="P831" s="6"/>
      <c r="Q831" s="6"/>
      <c r="R831" s="6"/>
    </row>
    <row r="832" spans="2:18" x14ac:dyDescent="0.2">
      <c r="B832" s="279"/>
      <c r="C832" s="279"/>
      <c r="D832" s="279"/>
      <c r="E832" s="436"/>
      <c r="F832" s="869"/>
      <c r="G832" s="278"/>
      <c r="H832" s="278"/>
      <c r="I832" s="278"/>
      <c r="J832" s="278"/>
      <c r="K832" s="278"/>
      <c r="L832" s="279"/>
      <c r="M832" s="279"/>
      <c r="N832" s="279"/>
      <c r="P832" s="6"/>
      <c r="Q832" s="6"/>
      <c r="R832" s="6"/>
    </row>
    <row r="833" spans="2:18" x14ac:dyDescent="0.2">
      <c r="B833" s="279"/>
      <c r="C833" s="279"/>
      <c r="D833" s="279"/>
      <c r="E833" s="436"/>
      <c r="F833" s="869"/>
      <c r="G833" s="278"/>
      <c r="H833" s="278"/>
      <c r="I833" s="278"/>
      <c r="J833" s="278"/>
      <c r="K833" s="278"/>
      <c r="L833" s="279"/>
      <c r="M833" s="279"/>
      <c r="N833" s="279"/>
      <c r="P833" s="6"/>
      <c r="Q833" s="6"/>
      <c r="R833" s="6"/>
    </row>
    <row r="834" spans="2:18" x14ac:dyDescent="0.2">
      <c r="B834" s="279"/>
      <c r="C834" s="279"/>
      <c r="D834" s="279"/>
      <c r="E834" s="436"/>
      <c r="F834" s="869"/>
      <c r="G834" s="278"/>
      <c r="H834" s="278"/>
      <c r="I834" s="278"/>
      <c r="J834" s="278"/>
      <c r="K834" s="278"/>
      <c r="L834" s="279"/>
      <c r="M834" s="279"/>
      <c r="N834" s="279"/>
      <c r="P834" s="6"/>
      <c r="Q834" s="6"/>
      <c r="R834" s="6"/>
    </row>
    <row r="835" spans="2:18" x14ac:dyDescent="0.2">
      <c r="B835" s="279"/>
      <c r="C835" s="279"/>
      <c r="D835" s="279"/>
      <c r="E835" s="436"/>
      <c r="F835" s="869"/>
      <c r="G835" s="278"/>
      <c r="H835" s="278"/>
      <c r="I835" s="278"/>
      <c r="J835" s="278"/>
      <c r="K835" s="278"/>
      <c r="L835" s="279"/>
      <c r="M835" s="279"/>
      <c r="N835" s="279"/>
      <c r="P835" s="6"/>
      <c r="Q835" s="6"/>
      <c r="R835" s="6"/>
    </row>
    <row r="836" spans="2:18" x14ac:dyDescent="0.2">
      <c r="B836" s="279"/>
      <c r="C836" s="279"/>
      <c r="D836" s="279"/>
      <c r="E836" s="436"/>
      <c r="F836" s="869"/>
      <c r="G836" s="278"/>
      <c r="H836" s="278"/>
      <c r="I836" s="278"/>
      <c r="J836" s="278"/>
      <c r="K836" s="278"/>
      <c r="L836" s="279"/>
      <c r="M836" s="279"/>
      <c r="N836" s="279"/>
      <c r="P836" s="6"/>
      <c r="Q836" s="6"/>
      <c r="R836" s="6"/>
    </row>
    <row r="837" spans="2:18" x14ac:dyDescent="0.2">
      <c r="B837" s="279"/>
      <c r="C837" s="279"/>
      <c r="D837" s="279"/>
      <c r="E837" s="436"/>
      <c r="F837" s="869"/>
      <c r="G837" s="278"/>
      <c r="H837" s="278"/>
      <c r="I837" s="278"/>
      <c r="J837" s="278"/>
      <c r="K837" s="278"/>
      <c r="L837" s="279"/>
      <c r="M837" s="279"/>
      <c r="N837" s="279"/>
      <c r="P837" s="6"/>
      <c r="Q837" s="6"/>
      <c r="R837" s="6"/>
    </row>
    <row r="838" spans="2:18" x14ac:dyDescent="0.2">
      <c r="B838" s="279"/>
      <c r="C838" s="279"/>
      <c r="D838" s="279"/>
      <c r="E838" s="436"/>
      <c r="F838" s="869"/>
      <c r="G838" s="278"/>
      <c r="H838" s="278"/>
      <c r="I838" s="278"/>
      <c r="J838" s="278"/>
      <c r="K838" s="278"/>
      <c r="L838" s="279"/>
      <c r="M838" s="279"/>
      <c r="N838" s="279"/>
      <c r="P838" s="6"/>
      <c r="Q838" s="6"/>
      <c r="R838" s="6"/>
    </row>
    <row r="839" spans="2:18" x14ac:dyDescent="0.2">
      <c r="B839" s="279"/>
      <c r="C839" s="279"/>
      <c r="D839" s="279"/>
      <c r="E839" s="436"/>
      <c r="F839" s="869"/>
      <c r="G839" s="278"/>
      <c r="H839" s="278"/>
      <c r="I839" s="278"/>
      <c r="J839" s="278"/>
      <c r="K839" s="278"/>
      <c r="L839" s="279"/>
      <c r="M839" s="279"/>
      <c r="N839" s="279"/>
      <c r="P839" s="6"/>
      <c r="Q839" s="6"/>
      <c r="R839" s="6"/>
    </row>
    <row r="840" spans="2:18" x14ac:dyDescent="0.2">
      <c r="B840" s="279"/>
      <c r="C840" s="279"/>
      <c r="D840" s="279"/>
      <c r="E840" s="436"/>
      <c r="F840" s="869"/>
      <c r="G840" s="278"/>
      <c r="H840" s="278"/>
      <c r="I840" s="278"/>
      <c r="J840" s="278"/>
      <c r="K840" s="278"/>
      <c r="L840" s="279"/>
      <c r="M840" s="279"/>
      <c r="N840" s="279"/>
      <c r="P840" s="6"/>
      <c r="Q840" s="6"/>
      <c r="R840" s="6"/>
    </row>
    <row r="841" spans="2:18" x14ac:dyDescent="0.2">
      <c r="B841" s="279"/>
      <c r="C841" s="279"/>
      <c r="D841" s="279"/>
      <c r="E841" s="436"/>
      <c r="F841" s="869"/>
      <c r="G841" s="278"/>
      <c r="H841" s="278"/>
      <c r="I841" s="278"/>
      <c r="J841" s="278"/>
      <c r="K841" s="278"/>
      <c r="L841" s="279"/>
      <c r="M841" s="279"/>
      <c r="N841" s="279"/>
      <c r="P841" s="6"/>
      <c r="Q841" s="6"/>
      <c r="R841" s="6"/>
    </row>
    <row r="842" spans="2:18" x14ac:dyDescent="0.2">
      <c r="B842" s="279"/>
      <c r="C842" s="279"/>
      <c r="D842" s="279"/>
      <c r="E842" s="436"/>
      <c r="F842" s="869"/>
      <c r="G842" s="278"/>
      <c r="H842" s="278"/>
      <c r="I842" s="278"/>
      <c r="J842" s="278"/>
      <c r="K842" s="278"/>
      <c r="L842" s="279"/>
      <c r="M842" s="279"/>
      <c r="N842" s="279"/>
      <c r="P842" s="6"/>
      <c r="Q842" s="6"/>
      <c r="R842" s="6"/>
    </row>
    <row r="843" spans="2:18" x14ac:dyDescent="0.2">
      <c r="B843" s="279"/>
      <c r="C843" s="279"/>
      <c r="D843" s="279"/>
      <c r="E843" s="436"/>
      <c r="F843" s="869"/>
      <c r="G843" s="278"/>
      <c r="H843" s="278"/>
      <c r="I843" s="278"/>
      <c r="J843" s="278"/>
      <c r="K843" s="278"/>
      <c r="L843" s="279"/>
      <c r="M843" s="279"/>
      <c r="N843" s="279"/>
      <c r="P843" s="6"/>
      <c r="Q843" s="6"/>
      <c r="R843" s="6"/>
    </row>
    <row r="844" spans="2:18" x14ac:dyDescent="0.2">
      <c r="B844" s="279"/>
      <c r="C844" s="279"/>
      <c r="D844" s="279"/>
      <c r="E844" s="436"/>
      <c r="F844" s="869"/>
      <c r="G844" s="278"/>
      <c r="H844" s="278"/>
      <c r="I844" s="278"/>
      <c r="J844" s="278"/>
      <c r="K844" s="278"/>
      <c r="L844" s="279"/>
      <c r="M844" s="279"/>
      <c r="N844" s="279"/>
      <c r="P844" s="6"/>
      <c r="Q844" s="6"/>
      <c r="R844" s="6"/>
    </row>
    <row r="845" spans="2:18" x14ac:dyDescent="0.2">
      <c r="B845" s="279"/>
      <c r="C845" s="279"/>
      <c r="D845" s="279"/>
      <c r="E845" s="436"/>
      <c r="F845" s="869"/>
      <c r="G845" s="278"/>
      <c r="H845" s="278"/>
      <c r="I845" s="278"/>
      <c r="J845" s="278"/>
      <c r="K845" s="278"/>
      <c r="L845" s="279"/>
      <c r="M845" s="279"/>
      <c r="N845" s="279"/>
      <c r="P845" s="6"/>
      <c r="Q845" s="6"/>
      <c r="R845" s="6"/>
    </row>
    <row r="846" spans="2:18" x14ac:dyDescent="0.2">
      <c r="B846" s="279"/>
      <c r="C846" s="279"/>
      <c r="D846" s="279"/>
      <c r="E846" s="436"/>
      <c r="F846" s="869"/>
      <c r="G846" s="278"/>
      <c r="H846" s="278"/>
      <c r="I846" s="278"/>
      <c r="J846" s="278"/>
      <c r="K846" s="278"/>
      <c r="L846" s="279"/>
      <c r="M846" s="279"/>
      <c r="N846" s="279"/>
      <c r="P846" s="6"/>
      <c r="Q846" s="6"/>
      <c r="R846" s="6"/>
    </row>
    <row r="847" spans="2:18" x14ac:dyDescent="0.2">
      <c r="B847" s="279"/>
      <c r="C847" s="279"/>
      <c r="D847" s="279"/>
      <c r="E847" s="436"/>
      <c r="F847" s="869"/>
      <c r="G847" s="278"/>
      <c r="H847" s="278"/>
      <c r="I847" s="278"/>
      <c r="J847" s="278"/>
      <c r="K847" s="278"/>
      <c r="L847" s="279"/>
      <c r="M847" s="279"/>
      <c r="N847" s="279"/>
      <c r="P847" s="6"/>
      <c r="Q847" s="6"/>
      <c r="R847" s="6"/>
    </row>
    <row r="848" spans="2:18" x14ac:dyDescent="0.2">
      <c r="B848" s="279"/>
      <c r="C848" s="279"/>
      <c r="D848" s="279"/>
      <c r="E848" s="436"/>
      <c r="F848" s="869"/>
      <c r="G848" s="278"/>
      <c r="H848" s="278"/>
      <c r="I848" s="278"/>
      <c r="J848" s="278"/>
      <c r="K848" s="278"/>
      <c r="L848" s="279"/>
      <c r="M848" s="279"/>
      <c r="N848" s="279"/>
      <c r="P848" s="6"/>
      <c r="Q848" s="6"/>
      <c r="R848" s="6"/>
    </row>
    <row r="849" spans="2:18" x14ac:dyDescent="0.2">
      <c r="B849" s="279"/>
      <c r="C849" s="279"/>
      <c r="D849" s="279"/>
      <c r="E849" s="436"/>
      <c r="F849" s="869"/>
      <c r="G849" s="278"/>
      <c r="H849" s="278"/>
      <c r="I849" s="278"/>
      <c r="J849" s="278"/>
      <c r="K849" s="278"/>
      <c r="L849" s="279"/>
      <c r="M849" s="279"/>
      <c r="N849" s="279"/>
      <c r="P849" s="6"/>
      <c r="Q849" s="6"/>
      <c r="R849" s="6"/>
    </row>
    <row r="850" spans="2:18" x14ac:dyDescent="0.2">
      <c r="B850" s="279"/>
      <c r="C850" s="279"/>
      <c r="D850" s="279"/>
      <c r="E850" s="436"/>
      <c r="F850" s="869"/>
      <c r="G850" s="278"/>
      <c r="H850" s="278"/>
      <c r="I850" s="278"/>
      <c r="J850" s="278"/>
      <c r="K850" s="278"/>
      <c r="L850" s="279"/>
      <c r="M850" s="279"/>
      <c r="N850" s="279"/>
      <c r="P850" s="6"/>
      <c r="Q850" s="6"/>
      <c r="R850" s="6"/>
    </row>
    <row r="851" spans="2:18" x14ac:dyDescent="0.2">
      <c r="B851" s="279"/>
      <c r="C851" s="279"/>
      <c r="D851" s="279"/>
      <c r="E851" s="436"/>
      <c r="F851" s="869"/>
      <c r="G851" s="278"/>
      <c r="H851" s="278"/>
      <c r="I851" s="278"/>
      <c r="J851" s="278"/>
      <c r="K851" s="278"/>
      <c r="L851" s="279"/>
      <c r="M851" s="279"/>
      <c r="N851" s="279"/>
      <c r="P851" s="6"/>
      <c r="Q851" s="6"/>
      <c r="R851" s="6"/>
    </row>
    <row r="852" spans="2:18" x14ac:dyDescent="0.2">
      <c r="B852" s="279"/>
      <c r="C852" s="279"/>
      <c r="D852" s="279"/>
      <c r="E852" s="436"/>
      <c r="F852" s="869"/>
      <c r="G852" s="278"/>
      <c r="H852" s="278"/>
      <c r="I852" s="278"/>
      <c r="J852" s="278"/>
      <c r="K852" s="278"/>
      <c r="L852" s="279"/>
      <c r="M852" s="279"/>
      <c r="N852" s="279"/>
      <c r="P852" s="6"/>
      <c r="Q852" s="6"/>
      <c r="R852" s="6"/>
    </row>
    <row r="853" spans="2:18" x14ac:dyDescent="0.2">
      <c r="B853" s="279"/>
      <c r="C853" s="279"/>
      <c r="D853" s="279"/>
      <c r="E853" s="436"/>
      <c r="F853" s="869"/>
      <c r="G853" s="278"/>
      <c r="H853" s="278"/>
      <c r="I853" s="278"/>
      <c r="J853" s="278"/>
      <c r="K853" s="278"/>
      <c r="L853" s="279"/>
      <c r="M853" s="279"/>
      <c r="N853" s="279"/>
      <c r="P853" s="6"/>
      <c r="Q853" s="6"/>
      <c r="R853" s="6"/>
    </row>
    <row r="854" spans="2:18" x14ac:dyDescent="0.2">
      <c r="B854" s="279"/>
      <c r="C854" s="279"/>
      <c r="D854" s="279"/>
      <c r="E854" s="436"/>
      <c r="F854" s="869"/>
      <c r="G854" s="278"/>
      <c r="H854" s="278"/>
      <c r="I854" s="278"/>
      <c r="J854" s="278"/>
      <c r="K854" s="278"/>
      <c r="L854" s="279"/>
      <c r="M854" s="279"/>
      <c r="N854" s="279"/>
      <c r="P854" s="6"/>
      <c r="Q854" s="6"/>
      <c r="R854" s="6"/>
    </row>
    <row r="855" spans="2:18" x14ac:dyDescent="0.2">
      <c r="B855" s="279"/>
      <c r="C855" s="279"/>
      <c r="D855" s="279"/>
      <c r="E855" s="436"/>
      <c r="F855" s="869"/>
      <c r="G855" s="278"/>
      <c r="H855" s="278"/>
      <c r="I855" s="278"/>
      <c r="J855" s="278"/>
      <c r="K855" s="278"/>
      <c r="L855" s="279"/>
      <c r="M855" s="279"/>
      <c r="N855" s="279"/>
      <c r="P855" s="6"/>
      <c r="Q855" s="6"/>
      <c r="R855" s="6"/>
    </row>
    <row r="856" spans="2:18" x14ac:dyDescent="0.2">
      <c r="B856" s="279"/>
      <c r="C856" s="279"/>
      <c r="D856" s="279"/>
      <c r="E856" s="436"/>
      <c r="F856" s="869"/>
      <c r="G856" s="278"/>
      <c r="H856" s="278"/>
      <c r="I856" s="278"/>
      <c r="J856" s="278"/>
      <c r="K856" s="278"/>
      <c r="L856" s="279"/>
      <c r="M856" s="279"/>
      <c r="N856" s="279"/>
      <c r="P856" s="6"/>
      <c r="Q856" s="6"/>
      <c r="R856" s="6"/>
    </row>
    <row r="857" spans="2:18" x14ac:dyDescent="0.2">
      <c r="B857" s="279"/>
      <c r="C857" s="279"/>
      <c r="D857" s="279"/>
      <c r="E857" s="436"/>
      <c r="F857" s="869"/>
      <c r="G857" s="278"/>
      <c r="H857" s="278"/>
      <c r="I857" s="278"/>
      <c r="J857" s="278"/>
      <c r="K857" s="278"/>
      <c r="L857" s="279"/>
      <c r="M857" s="279"/>
      <c r="N857" s="279"/>
      <c r="P857" s="6"/>
      <c r="Q857" s="6"/>
      <c r="R857" s="6"/>
    </row>
    <row r="858" spans="2:18" x14ac:dyDescent="0.2">
      <c r="B858" s="279"/>
      <c r="C858" s="279"/>
      <c r="D858" s="279"/>
      <c r="E858" s="436"/>
      <c r="F858" s="869"/>
      <c r="G858" s="278"/>
      <c r="H858" s="278"/>
      <c r="I858" s="278"/>
      <c r="J858" s="278"/>
      <c r="K858" s="278"/>
      <c r="L858" s="279"/>
      <c r="M858" s="279"/>
      <c r="N858" s="279"/>
      <c r="P858" s="6"/>
      <c r="Q858" s="6"/>
      <c r="R858" s="6"/>
    </row>
    <row r="859" spans="2:18" x14ac:dyDescent="0.2">
      <c r="B859" s="279"/>
      <c r="C859" s="279"/>
      <c r="D859" s="279"/>
      <c r="E859" s="436"/>
      <c r="F859" s="869"/>
      <c r="G859" s="278"/>
      <c r="H859" s="278"/>
      <c r="I859" s="278"/>
      <c r="J859" s="278"/>
      <c r="K859" s="278"/>
      <c r="L859" s="279"/>
      <c r="M859" s="279"/>
      <c r="N859" s="279"/>
      <c r="P859" s="6"/>
      <c r="Q859" s="6"/>
      <c r="R859" s="6"/>
    </row>
    <row r="860" spans="2:18" x14ac:dyDescent="0.2">
      <c r="B860" s="279"/>
      <c r="C860" s="279"/>
      <c r="D860" s="279"/>
      <c r="E860" s="436"/>
      <c r="F860" s="869"/>
      <c r="G860" s="278"/>
      <c r="H860" s="278"/>
      <c r="I860" s="278"/>
      <c r="J860" s="278"/>
      <c r="K860" s="278"/>
      <c r="L860" s="279"/>
      <c r="M860" s="279"/>
      <c r="N860" s="279"/>
      <c r="P860" s="6"/>
      <c r="Q860" s="6"/>
      <c r="R860" s="6"/>
    </row>
    <row r="861" spans="2:18" x14ac:dyDescent="0.2">
      <c r="B861" s="279"/>
      <c r="C861" s="279"/>
      <c r="D861" s="279"/>
      <c r="E861" s="436"/>
      <c r="F861" s="869"/>
      <c r="G861" s="278"/>
      <c r="H861" s="278"/>
      <c r="I861" s="278"/>
      <c r="J861" s="278"/>
      <c r="K861" s="278"/>
      <c r="L861" s="279"/>
      <c r="M861" s="279"/>
      <c r="N861" s="279"/>
      <c r="P861" s="6"/>
      <c r="Q861" s="6"/>
      <c r="R861" s="6"/>
    </row>
    <row r="862" spans="2:18" x14ac:dyDescent="0.2">
      <c r="B862" s="279"/>
      <c r="C862" s="279"/>
      <c r="D862" s="279"/>
      <c r="E862" s="436"/>
      <c r="F862" s="869"/>
      <c r="G862" s="278"/>
      <c r="H862" s="278"/>
      <c r="I862" s="278"/>
      <c r="J862" s="278"/>
      <c r="K862" s="278"/>
      <c r="L862" s="279"/>
      <c r="M862" s="279"/>
      <c r="N862" s="279"/>
      <c r="P862" s="6"/>
      <c r="Q862" s="6"/>
      <c r="R862" s="6"/>
    </row>
    <row r="863" spans="2:18" x14ac:dyDescent="0.2">
      <c r="B863" s="279"/>
      <c r="C863" s="279"/>
      <c r="D863" s="279"/>
      <c r="E863" s="436"/>
      <c r="F863" s="869"/>
      <c r="G863" s="278"/>
      <c r="H863" s="278"/>
      <c r="I863" s="278"/>
      <c r="J863" s="278"/>
      <c r="K863" s="278"/>
      <c r="L863" s="279"/>
      <c r="M863" s="279"/>
      <c r="N863" s="279"/>
      <c r="P863" s="6"/>
      <c r="Q863" s="6"/>
      <c r="R863" s="6"/>
    </row>
    <row r="864" spans="2:18" x14ac:dyDescent="0.2">
      <c r="B864" s="279"/>
      <c r="C864" s="279"/>
      <c r="D864" s="279"/>
      <c r="E864" s="436"/>
      <c r="F864" s="869"/>
      <c r="G864" s="278"/>
      <c r="H864" s="278"/>
      <c r="I864" s="278"/>
      <c r="J864" s="278"/>
      <c r="K864" s="278"/>
      <c r="L864" s="279"/>
      <c r="M864" s="279"/>
      <c r="N864" s="279"/>
      <c r="P864" s="6"/>
      <c r="Q864" s="6"/>
      <c r="R864" s="6"/>
    </row>
    <row r="865" spans="2:18" x14ac:dyDescent="0.2">
      <c r="B865" s="279"/>
      <c r="C865" s="279"/>
      <c r="D865" s="279"/>
      <c r="E865" s="436"/>
      <c r="F865" s="869"/>
      <c r="G865" s="278"/>
      <c r="H865" s="278"/>
      <c r="I865" s="278"/>
      <c r="J865" s="278"/>
      <c r="K865" s="278"/>
      <c r="L865" s="279"/>
      <c r="M865" s="279"/>
      <c r="N865" s="279"/>
      <c r="P865" s="6"/>
      <c r="Q865" s="6"/>
      <c r="R865" s="6"/>
    </row>
    <row r="866" spans="2:18" x14ac:dyDescent="0.2">
      <c r="B866" s="279"/>
      <c r="C866" s="279"/>
      <c r="D866" s="279"/>
      <c r="E866" s="436"/>
      <c r="F866" s="869"/>
      <c r="G866" s="278"/>
      <c r="H866" s="278"/>
      <c r="I866" s="278"/>
      <c r="J866" s="278"/>
      <c r="K866" s="278"/>
      <c r="L866" s="279"/>
      <c r="M866" s="279"/>
      <c r="N866" s="279"/>
      <c r="P866" s="6"/>
      <c r="Q866" s="6"/>
      <c r="R866" s="6"/>
    </row>
    <row r="867" spans="2:18" x14ac:dyDescent="0.2">
      <c r="B867" s="279"/>
      <c r="C867" s="279"/>
      <c r="D867" s="279"/>
      <c r="E867" s="436"/>
      <c r="F867" s="869"/>
      <c r="G867" s="278"/>
      <c r="H867" s="278"/>
      <c r="I867" s="278"/>
      <c r="J867" s="278"/>
      <c r="K867" s="278"/>
      <c r="L867" s="279"/>
      <c r="M867" s="279"/>
      <c r="N867" s="279"/>
      <c r="P867" s="6"/>
      <c r="Q867" s="6"/>
      <c r="R867" s="6"/>
    </row>
    <row r="868" spans="2:18" x14ac:dyDescent="0.2">
      <c r="B868" s="279"/>
      <c r="C868" s="279"/>
      <c r="D868" s="279"/>
      <c r="E868" s="436"/>
      <c r="F868" s="869"/>
      <c r="G868" s="278"/>
      <c r="H868" s="278"/>
      <c r="I868" s="278"/>
      <c r="J868" s="278"/>
      <c r="K868" s="278"/>
      <c r="L868" s="279"/>
      <c r="M868" s="279"/>
      <c r="N868" s="279"/>
      <c r="P868" s="6"/>
      <c r="Q868" s="6"/>
      <c r="R868" s="6"/>
    </row>
    <row r="869" spans="2:18" x14ac:dyDescent="0.2">
      <c r="B869" s="279"/>
      <c r="C869" s="279"/>
      <c r="D869" s="279"/>
      <c r="E869" s="436"/>
      <c r="F869" s="869"/>
      <c r="G869" s="278"/>
      <c r="H869" s="278"/>
      <c r="I869" s="278"/>
      <c r="J869" s="278"/>
      <c r="K869" s="278"/>
      <c r="L869" s="279"/>
      <c r="M869" s="279"/>
      <c r="N869" s="279"/>
      <c r="P869" s="6"/>
      <c r="Q869" s="6"/>
      <c r="R869" s="6"/>
    </row>
    <row r="870" spans="2:18" x14ac:dyDescent="0.2">
      <c r="B870" s="279"/>
      <c r="C870" s="279"/>
      <c r="D870" s="279"/>
      <c r="E870" s="436"/>
      <c r="F870" s="869"/>
      <c r="G870" s="278"/>
      <c r="H870" s="278"/>
      <c r="I870" s="278"/>
      <c r="J870" s="278"/>
      <c r="K870" s="278"/>
      <c r="L870" s="279"/>
      <c r="M870" s="279"/>
      <c r="N870" s="279"/>
      <c r="P870" s="6"/>
      <c r="Q870" s="6"/>
      <c r="R870" s="6"/>
    </row>
    <row r="871" spans="2:18" x14ac:dyDescent="0.2">
      <c r="B871" s="279"/>
      <c r="C871" s="279"/>
      <c r="D871" s="279"/>
      <c r="E871" s="436"/>
      <c r="F871" s="869"/>
      <c r="G871" s="278"/>
      <c r="H871" s="278"/>
      <c r="I871" s="278"/>
      <c r="J871" s="278"/>
      <c r="K871" s="278"/>
      <c r="L871" s="279"/>
      <c r="M871" s="279"/>
      <c r="N871" s="279"/>
      <c r="P871" s="6"/>
      <c r="Q871" s="6"/>
      <c r="R871" s="6"/>
    </row>
    <row r="872" spans="2:18" x14ac:dyDescent="0.2">
      <c r="B872" s="279"/>
      <c r="C872" s="279"/>
      <c r="D872" s="279"/>
      <c r="E872" s="436"/>
      <c r="F872" s="869"/>
      <c r="G872" s="278"/>
      <c r="H872" s="278"/>
      <c r="I872" s="278"/>
      <c r="J872" s="278"/>
      <c r="K872" s="278"/>
      <c r="L872" s="279"/>
      <c r="M872" s="279"/>
      <c r="N872" s="279"/>
      <c r="P872" s="6"/>
      <c r="Q872" s="6"/>
      <c r="R872" s="6"/>
    </row>
    <row r="873" spans="2:18" x14ac:dyDescent="0.2">
      <c r="B873" s="279"/>
      <c r="C873" s="279"/>
      <c r="D873" s="279"/>
      <c r="E873" s="436"/>
      <c r="F873" s="869"/>
      <c r="G873" s="278"/>
      <c r="H873" s="278"/>
      <c r="I873" s="278"/>
      <c r="J873" s="278"/>
      <c r="K873" s="278"/>
      <c r="L873" s="279"/>
      <c r="M873" s="279"/>
      <c r="N873" s="279"/>
      <c r="P873" s="6"/>
      <c r="Q873" s="6"/>
      <c r="R873" s="6"/>
    </row>
    <row r="874" spans="2:18" x14ac:dyDescent="0.2">
      <c r="B874" s="279"/>
      <c r="C874" s="279"/>
      <c r="D874" s="279"/>
      <c r="E874" s="436"/>
      <c r="F874" s="869"/>
      <c r="G874" s="278"/>
      <c r="H874" s="278"/>
      <c r="I874" s="278"/>
      <c r="J874" s="278"/>
      <c r="K874" s="278"/>
      <c r="L874" s="279"/>
      <c r="M874" s="279"/>
      <c r="N874" s="279"/>
      <c r="P874" s="6"/>
      <c r="Q874" s="6"/>
      <c r="R874" s="6"/>
    </row>
    <row r="875" spans="2:18" x14ac:dyDescent="0.2">
      <c r="B875" s="279"/>
      <c r="C875" s="279"/>
      <c r="D875" s="279"/>
      <c r="E875" s="436"/>
      <c r="F875" s="869"/>
      <c r="G875" s="278"/>
      <c r="H875" s="278"/>
      <c r="I875" s="278"/>
      <c r="J875" s="278"/>
      <c r="K875" s="278"/>
      <c r="L875" s="279"/>
      <c r="M875" s="279"/>
      <c r="N875" s="279"/>
      <c r="P875" s="6"/>
      <c r="Q875" s="6"/>
      <c r="R875" s="6"/>
    </row>
    <row r="876" spans="2:18" x14ac:dyDescent="0.2">
      <c r="B876" s="279"/>
      <c r="C876" s="279"/>
      <c r="D876" s="279"/>
      <c r="E876" s="436"/>
      <c r="F876" s="869"/>
      <c r="G876" s="278"/>
      <c r="H876" s="278"/>
      <c r="I876" s="278"/>
      <c r="J876" s="278"/>
      <c r="K876" s="278"/>
      <c r="L876" s="279"/>
      <c r="M876" s="279"/>
      <c r="N876" s="279"/>
      <c r="P876" s="6"/>
      <c r="Q876" s="6"/>
      <c r="R876" s="6"/>
    </row>
    <row r="877" spans="2:18" x14ac:dyDescent="0.2">
      <c r="B877" s="279"/>
      <c r="C877" s="279"/>
      <c r="D877" s="279"/>
      <c r="E877" s="436"/>
      <c r="F877" s="869"/>
      <c r="G877" s="278"/>
      <c r="H877" s="278"/>
      <c r="I877" s="278"/>
      <c r="J877" s="278"/>
      <c r="K877" s="278"/>
      <c r="L877" s="279"/>
      <c r="M877" s="279"/>
      <c r="N877" s="279"/>
      <c r="P877" s="6"/>
      <c r="Q877" s="6"/>
      <c r="R877" s="6"/>
    </row>
    <row r="878" spans="2:18" x14ac:dyDescent="0.2">
      <c r="B878" s="279"/>
      <c r="C878" s="279"/>
      <c r="D878" s="279"/>
      <c r="E878" s="436"/>
      <c r="F878" s="869"/>
      <c r="G878" s="278"/>
      <c r="H878" s="278"/>
      <c r="I878" s="278"/>
      <c r="J878" s="278"/>
      <c r="K878" s="278"/>
      <c r="L878" s="279"/>
      <c r="M878" s="279"/>
      <c r="N878" s="279"/>
      <c r="P878" s="6"/>
      <c r="Q878" s="6"/>
      <c r="R878" s="6"/>
    </row>
    <row r="879" spans="2:18" x14ac:dyDescent="0.2">
      <c r="B879" s="279"/>
      <c r="C879" s="279"/>
      <c r="D879" s="279"/>
      <c r="E879" s="436"/>
      <c r="F879" s="869"/>
      <c r="G879" s="278"/>
      <c r="H879" s="278"/>
      <c r="I879" s="278"/>
      <c r="J879" s="278"/>
      <c r="K879" s="278"/>
      <c r="L879" s="279"/>
      <c r="M879" s="279"/>
      <c r="N879" s="279"/>
      <c r="P879" s="6"/>
      <c r="Q879" s="6"/>
      <c r="R879" s="6"/>
    </row>
    <row r="880" spans="2:18" x14ac:dyDescent="0.2">
      <c r="B880" s="279"/>
      <c r="C880" s="279"/>
      <c r="D880" s="279"/>
      <c r="E880" s="436"/>
      <c r="F880" s="869"/>
      <c r="G880" s="278"/>
      <c r="H880" s="278"/>
      <c r="I880" s="278"/>
      <c r="J880" s="278"/>
      <c r="K880" s="278"/>
      <c r="L880" s="279"/>
      <c r="M880" s="279"/>
      <c r="N880" s="279"/>
      <c r="P880" s="6"/>
      <c r="Q880" s="6"/>
      <c r="R880" s="6"/>
    </row>
    <row r="881" spans="2:18" x14ac:dyDescent="0.2">
      <c r="B881" s="279"/>
      <c r="C881" s="279"/>
      <c r="D881" s="279"/>
      <c r="E881" s="436"/>
      <c r="F881" s="869"/>
      <c r="G881" s="278"/>
      <c r="H881" s="278"/>
      <c r="I881" s="278"/>
      <c r="J881" s="278"/>
      <c r="K881" s="278"/>
      <c r="L881" s="279"/>
      <c r="M881" s="279"/>
      <c r="N881" s="279"/>
      <c r="P881" s="6"/>
      <c r="Q881" s="6"/>
      <c r="R881" s="6"/>
    </row>
    <row r="882" spans="2:18" x14ac:dyDescent="0.2">
      <c r="B882" s="279"/>
      <c r="C882" s="279"/>
      <c r="D882" s="279"/>
      <c r="E882" s="436"/>
      <c r="F882" s="869"/>
      <c r="G882" s="278"/>
      <c r="H882" s="278"/>
      <c r="I882" s="278"/>
      <c r="J882" s="278"/>
      <c r="K882" s="278"/>
      <c r="L882" s="279"/>
      <c r="M882" s="279"/>
      <c r="N882" s="279"/>
      <c r="P882" s="6"/>
      <c r="Q882" s="6"/>
      <c r="R882" s="6"/>
    </row>
    <row r="883" spans="2:18" x14ac:dyDescent="0.2">
      <c r="B883" s="279"/>
      <c r="C883" s="279"/>
      <c r="D883" s="279"/>
      <c r="E883" s="436"/>
      <c r="F883" s="869"/>
      <c r="G883" s="278"/>
      <c r="H883" s="278"/>
      <c r="I883" s="278"/>
      <c r="J883" s="278"/>
      <c r="K883" s="278"/>
      <c r="L883" s="279"/>
      <c r="M883" s="279"/>
      <c r="N883" s="279"/>
      <c r="P883" s="6"/>
      <c r="Q883" s="6"/>
      <c r="R883" s="6"/>
    </row>
    <row r="884" spans="2:18" x14ac:dyDescent="0.2">
      <c r="B884" s="279"/>
      <c r="C884" s="279"/>
      <c r="D884" s="279"/>
      <c r="E884" s="436"/>
      <c r="F884" s="869"/>
      <c r="G884" s="278"/>
      <c r="H884" s="278"/>
      <c r="I884" s="278"/>
      <c r="J884" s="278"/>
      <c r="K884" s="278"/>
      <c r="L884" s="279"/>
      <c r="M884" s="279"/>
      <c r="N884" s="279"/>
      <c r="P884" s="6"/>
      <c r="Q884" s="6"/>
      <c r="R884" s="6"/>
    </row>
    <row r="885" spans="2:18" x14ac:dyDescent="0.2">
      <c r="B885" s="279"/>
      <c r="C885" s="279"/>
      <c r="D885" s="279"/>
      <c r="E885" s="436"/>
      <c r="F885" s="869"/>
      <c r="G885" s="278"/>
      <c r="H885" s="278"/>
      <c r="I885" s="278"/>
      <c r="J885" s="278"/>
      <c r="K885" s="278"/>
      <c r="L885" s="279"/>
      <c r="M885" s="279"/>
      <c r="N885" s="279"/>
      <c r="P885" s="6"/>
      <c r="Q885" s="6"/>
      <c r="R885" s="6"/>
    </row>
    <row r="886" spans="2:18" x14ac:dyDescent="0.2">
      <c r="B886" s="279"/>
      <c r="C886" s="279"/>
      <c r="D886" s="279"/>
      <c r="E886" s="436"/>
      <c r="F886" s="869"/>
      <c r="G886" s="278"/>
      <c r="H886" s="278"/>
      <c r="I886" s="278"/>
      <c r="J886" s="278"/>
      <c r="K886" s="278"/>
      <c r="L886" s="279"/>
      <c r="M886" s="279"/>
      <c r="N886" s="279"/>
      <c r="P886" s="6"/>
      <c r="Q886" s="6"/>
      <c r="R886" s="6"/>
    </row>
    <row r="887" spans="2:18" x14ac:dyDescent="0.2">
      <c r="B887" s="279"/>
      <c r="C887" s="279"/>
      <c r="D887" s="279"/>
      <c r="E887" s="436"/>
      <c r="F887" s="869"/>
      <c r="G887" s="278"/>
      <c r="H887" s="278"/>
      <c r="I887" s="278"/>
      <c r="J887" s="278"/>
      <c r="K887" s="278"/>
      <c r="L887" s="279"/>
      <c r="M887" s="279"/>
      <c r="N887" s="279"/>
      <c r="P887" s="6"/>
      <c r="Q887" s="6"/>
      <c r="R887" s="6"/>
    </row>
    <row r="888" spans="2:18" x14ac:dyDescent="0.2">
      <c r="B888" s="279"/>
      <c r="C888" s="279"/>
      <c r="D888" s="279"/>
      <c r="E888" s="436"/>
      <c r="F888" s="869"/>
      <c r="G888" s="278"/>
      <c r="H888" s="278"/>
      <c r="I888" s="278"/>
      <c r="J888" s="278"/>
      <c r="K888" s="278"/>
      <c r="L888" s="279"/>
      <c r="M888" s="279"/>
      <c r="N888" s="279"/>
      <c r="P888" s="6"/>
      <c r="Q888" s="6"/>
      <c r="R888" s="6"/>
    </row>
    <row r="889" spans="2:18" x14ac:dyDescent="0.2">
      <c r="B889" s="279"/>
      <c r="C889" s="279"/>
      <c r="D889" s="279"/>
      <c r="E889" s="436"/>
      <c r="F889" s="869"/>
      <c r="G889" s="278"/>
      <c r="H889" s="278"/>
      <c r="I889" s="278"/>
      <c r="J889" s="278"/>
      <c r="K889" s="278"/>
      <c r="L889" s="279"/>
      <c r="M889" s="279"/>
      <c r="N889" s="279"/>
      <c r="P889" s="6"/>
      <c r="Q889" s="6"/>
      <c r="R889" s="6"/>
    </row>
    <row r="890" spans="2:18" x14ac:dyDescent="0.2">
      <c r="B890" s="279"/>
      <c r="C890" s="279"/>
      <c r="D890" s="279"/>
      <c r="E890" s="436"/>
      <c r="F890" s="869"/>
      <c r="G890" s="278"/>
      <c r="H890" s="278"/>
      <c r="I890" s="278"/>
      <c r="J890" s="278"/>
      <c r="K890" s="278"/>
      <c r="L890" s="279"/>
      <c r="M890" s="279"/>
      <c r="N890" s="279"/>
      <c r="P890" s="6"/>
      <c r="Q890" s="6"/>
      <c r="R890" s="6"/>
    </row>
    <row r="891" spans="2:18" x14ac:dyDescent="0.2">
      <c r="B891" s="279"/>
      <c r="C891" s="279"/>
      <c r="D891" s="279"/>
      <c r="E891" s="436"/>
      <c r="F891" s="869"/>
      <c r="G891" s="278"/>
      <c r="H891" s="278"/>
      <c r="I891" s="278"/>
      <c r="J891" s="278"/>
      <c r="K891" s="278"/>
      <c r="L891" s="279"/>
      <c r="M891" s="279"/>
      <c r="N891" s="279"/>
      <c r="P891" s="6"/>
      <c r="Q891" s="6"/>
      <c r="R891" s="6"/>
    </row>
    <row r="892" spans="2:18" x14ac:dyDescent="0.2">
      <c r="B892" s="279"/>
      <c r="C892" s="279"/>
      <c r="D892" s="279"/>
      <c r="E892" s="436"/>
      <c r="F892" s="869"/>
      <c r="G892" s="278"/>
      <c r="H892" s="278"/>
      <c r="I892" s="278"/>
      <c r="J892" s="278"/>
      <c r="K892" s="278"/>
      <c r="L892" s="279"/>
      <c r="M892" s="279"/>
      <c r="N892" s="279"/>
      <c r="P892" s="6"/>
      <c r="Q892" s="6"/>
      <c r="R892" s="6"/>
    </row>
    <row r="893" spans="2:18" x14ac:dyDescent="0.2">
      <c r="B893" s="279"/>
      <c r="C893" s="279"/>
      <c r="D893" s="279"/>
      <c r="E893" s="436"/>
      <c r="F893" s="869"/>
      <c r="G893" s="278"/>
      <c r="H893" s="278"/>
      <c r="I893" s="278"/>
      <c r="J893" s="278"/>
      <c r="K893" s="278"/>
      <c r="L893" s="279"/>
      <c r="M893" s="279"/>
      <c r="N893" s="279"/>
      <c r="P893" s="6"/>
      <c r="Q893" s="6"/>
      <c r="R893" s="6"/>
    </row>
    <row r="894" spans="2:18" x14ac:dyDescent="0.2">
      <c r="P894" s="6"/>
      <c r="Q894" s="6"/>
      <c r="R894" s="6"/>
    </row>
    <row r="895" spans="2:18" x14ac:dyDescent="0.2">
      <c r="P895" s="6"/>
      <c r="Q895" s="6"/>
      <c r="R895" s="6"/>
    </row>
    <row r="896" spans="2:18" x14ac:dyDescent="0.2">
      <c r="P896" s="6"/>
      <c r="Q896" s="6"/>
      <c r="R896" s="6"/>
    </row>
    <row r="897" spans="16:18" s="1" customFormat="1" x14ac:dyDescent="0.2">
      <c r="P897" s="6"/>
      <c r="Q897" s="6"/>
      <c r="R897" s="6"/>
    </row>
    <row r="898" spans="16:18" s="1" customFormat="1" x14ac:dyDescent="0.2">
      <c r="P898" s="6"/>
      <c r="Q898" s="6"/>
      <c r="R898" s="6"/>
    </row>
    <row r="899" spans="16:18" s="1" customFormat="1" x14ac:dyDescent="0.2">
      <c r="P899" s="6"/>
      <c r="Q899" s="6"/>
      <c r="R899" s="6"/>
    </row>
    <row r="900" spans="16:18" s="1" customFormat="1" x14ac:dyDescent="0.2">
      <c r="P900" s="6"/>
      <c r="Q900" s="6"/>
      <c r="R900" s="6"/>
    </row>
    <row r="901" spans="16:18" s="1" customFormat="1" x14ac:dyDescent="0.2">
      <c r="P901" s="6"/>
      <c r="Q901" s="6"/>
      <c r="R901" s="6"/>
    </row>
    <row r="902" spans="16:18" s="1" customFormat="1" x14ac:dyDescent="0.2">
      <c r="P902" s="6"/>
      <c r="Q902" s="6"/>
      <c r="R902" s="6"/>
    </row>
    <row r="903" spans="16:18" s="1" customFormat="1" x14ac:dyDescent="0.2">
      <c r="P903" s="6"/>
      <c r="Q903" s="6"/>
      <c r="R903" s="6"/>
    </row>
    <row r="904" spans="16:18" s="1" customFormat="1" x14ac:dyDescent="0.2">
      <c r="P904" s="6"/>
      <c r="Q904" s="6"/>
      <c r="R904" s="6"/>
    </row>
  </sheetData>
  <mergeCells count="1">
    <mergeCell ref="B413:N414"/>
  </mergeCells>
  <pageMargins left="0.51181102362204722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5"/>
  <sheetViews>
    <sheetView workbookViewId="0">
      <selection sqref="A1:XFD1048576"/>
    </sheetView>
  </sheetViews>
  <sheetFormatPr defaultRowHeight="12.75" x14ac:dyDescent="0.2"/>
  <cols>
    <col min="1" max="1" width="4.28515625" style="1" customWidth="1"/>
    <col min="2" max="2" width="5.42578125" style="1" customWidth="1"/>
    <col min="3" max="3" width="5.5703125" style="1" customWidth="1"/>
    <col min="4" max="4" width="29.5703125" style="1" customWidth="1"/>
    <col min="5" max="5" width="10" style="2" customWidth="1"/>
    <col min="6" max="6" width="10.140625" style="859" customWidth="1"/>
    <col min="7" max="7" width="10.140625" style="3" customWidth="1"/>
    <col min="8" max="249" width="9.140625" style="1"/>
    <col min="250" max="250" width="4.28515625" style="1" customWidth="1"/>
    <col min="251" max="251" width="5.42578125" style="1" customWidth="1"/>
    <col min="252" max="252" width="5.5703125" style="1" customWidth="1"/>
    <col min="253" max="253" width="29.5703125" style="1" customWidth="1"/>
    <col min="254" max="254" width="10" style="1" customWidth="1"/>
    <col min="255" max="255" width="9.28515625" style="1" customWidth="1"/>
    <col min="256" max="256" width="8.85546875" style="1" customWidth="1"/>
    <col min="257" max="257" width="9.5703125" style="1" customWidth="1"/>
    <col min="258" max="258" width="9.140625" style="1"/>
    <col min="259" max="259" width="10.140625" style="1" customWidth="1"/>
    <col min="260" max="260" width="7.7109375" style="1" customWidth="1"/>
    <col min="261" max="261" width="8.42578125" style="1" customWidth="1"/>
    <col min="262" max="262" width="8.5703125" style="1" customWidth="1"/>
    <col min="263" max="263" width="8.42578125" style="1" customWidth="1"/>
    <col min="264" max="505" width="9.140625" style="1"/>
    <col min="506" max="506" width="4.28515625" style="1" customWidth="1"/>
    <col min="507" max="507" width="5.42578125" style="1" customWidth="1"/>
    <col min="508" max="508" width="5.5703125" style="1" customWidth="1"/>
    <col min="509" max="509" width="29.5703125" style="1" customWidth="1"/>
    <col min="510" max="510" width="10" style="1" customWidth="1"/>
    <col min="511" max="511" width="9.28515625" style="1" customWidth="1"/>
    <col min="512" max="512" width="8.85546875" style="1" customWidth="1"/>
    <col min="513" max="513" width="9.5703125" style="1" customWidth="1"/>
    <col min="514" max="514" width="9.140625" style="1"/>
    <col min="515" max="515" width="10.140625" style="1" customWidth="1"/>
    <col min="516" max="516" width="7.7109375" style="1" customWidth="1"/>
    <col min="517" max="517" width="8.42578125" style="1" customWidth="1"/>
    <col min="518" max="518" width="8.5703125" style="1" customWidth="1"/>
    <col min="519" max="519" width="8.42578125" style="1" customWidth="1"/>
    <col min="520" max="761" width="9.140625" style="1"/>
    <col min="762" max="762" width="4.28515625" style="1" customWidth="1"/>
    <col min="763" max="763" width="5.42578125" style="1" customWidth="1"/>
    <col min="764" max="764" width="5.5703125" style="1" customWidth="1"/>
    <col min="765" max="765" width="29.5703125" style="1" customWidth="1"/>
    <col min="766" max="766" width="10" style="1" customWidth="1"/>
    <col min="767" max="767" width="9.28515625" style="1" customWidth="1"/>
    <col min="768" max="768" width="8.85546875" style="1" customWidth="1"/>
    <col min="769" max="769" width="9.5703125" style="1" customWidth="1"/>
    <col min="770" max="770" width="9.140625" style="1"/>
    <col min="771" max="771" width="10.140625" style="1" customWidth="1"/>
    <col min="772" max="772" width="7.7109375" style="1" customWidth="1"/>
    <col min="773" max="773" width="8.42578125" style="1" customWidth="1"/>
    <col min="774" max="774" width="8.5703125" style="1" customWidth="1"/>
    <col min="775" max="775" width="8.42578125" style="1" customWidth="1"/>
    <col min="776" max="1017" width="9.140625" style="1"/>
    <col min="1018" max="1018" width="4.28515625" style="1" customWidth="1"/>
    <col min="1019" max="1019" width="5.42578125" style="1" customWidth="1"/>
    <col min="1020" max="1020" width="5.5703125" style="1" customWidth="1"/>
    <col min="1021" max="1021" width="29.5703125" style="1" customWidth="1"/>
    <col min="1022" max="1022" width="10" style="1" customWidth="1"/>
    <col min="1023" max="1023" width="9.28515625" style="1" customWidth="1"/>
    <col min="1024" max="1024" width="8.85546875" style="1" customWidth="1"/>
    <col min="1025" max="1025" width="9.5703125" style="1" customWidth="1"/>
    <col min="1026" max="1026" width="9.140625" style="1"/>
    <col min="1027" max="1027" width="10.140625" style="1" customWidth="1"/>
    <col min="1028" max="1028" width="7.7109375" style="1" customWidth="1"/>
    <col min="1029" max="1029" width="8.42578125" style="1" customWidth="1"/>
    <col min="1030" max="1030" width="8.5703125" style="1" customWidth="1"/>
    <col min="1031" max="1031" width="8.42578125" style="1" customWidth="1"/>
    <col min="1032" max="1273" width="9.140625" style="1"/>
    <col min="1274" max="1274" width="4.28515625" style="1" customWidth="1"/>
    <col min="1275" max="1275" width="5.42578125" style="1" customWidth="1"/>
    <col min="1276" max="1276" width="5.5703125" style="1" customWidth="1"/>
    <col min="1277" max="1277" width="29.5703125" style="1" customWidth="1"/>
    <col min="1278" max="1278" width="10" style="1" customWidth="1"/>
    <col min="1279" max="1279" width="9.28515625" style="1" customWidth="1"/>
    <col min="1280" max="1280" width="8.85546875" style="1" customWidth="1"/>
    <col min="1281" max="1281" width="9.5703125" style="1" customWidth="1"/>
    <col min="1282" max="1282" width="9.140625" style="1"/>
    <col min="1283" max="1283" width="10.140625" style="1" customWidth="1"/>
    <col min="1284" max="1284" width="7.7109375" style="1" customWidth="1"/>
    <col min="1285" max="1285" width="8.42578125" style="1" customWidth="1"/>
    <col min="1286" max="1286" width="8.5703125" style="1" customWidth="1"/>
    <col min="1287" max="1287" width="8.42578125" style="1" customWidth="1"/>
    <col min="1288" max="1529" width="9.140625" style="1"/>
    <col min="1530" max="1530" width="4.28515625" style="1" customWidth="1"/>
    <col min="1531" max="1531" width="5.42578125" style="1" customWidth="1"/>
    <col min="1532" max="1532" width="5.5703125" style="1" customWidth="1"/>
    <col min="1533" max="1533" width="29.5703125" style="1" customWidth="1"/>
    <col min="1534" max="1534" width="10" style="1" customWidth="1"/>
    <col min="1535" max="1535" width="9.28515625" style="1" customWidth="1"/>
    <col min="1536" max="1536" width="8.85546875" style="1" customWidth="1"/>
    <col min="1537" max="1537" width="9.5703125" style="1" customWidth="1"/>
    <col min="1538" max="1538" width="9.140625" style="1"/>
    <col min="1539" max="1539" width="10.140625" style="1" customWidth="1"/>
    <col min="1540" max="1540" width="7.7109375" style="1" customWidth="1"/>
    <col min="1541" max="1541" width="8.42578125" style="1" customWidth="1"/>
    <col min="1542" max="1542" width="8.5703125" style="1" customWidth="1"/>
    <col min="1543" max="1543" width="8.42578125" style="1" customWidth="1"/>
    <col min="1544" max="1785" width="9.140625" style="1"/>
    <col min="1786" max="1786" width="4.28515625" style="1" customWidth="1"/>
    <col min="1787" max="1787" width="5.42578125" style="1" customWidth="1"/>
    <col min="1788" max="1788" width="5.5703125" style="1" customWidth="1"/>
    <col min="1789" max="1789" width="29.5703125" style="1" customWidth="1"/>
    <col min="1790" max="1790" width="10" style="1" customWidth="1"/>
    <col min="1791" max="1791" width="9.28515625" style="1" customWidth="1"/>
    <col min="1792" max="1792" width="8.85546875" style="1" customWidth="1"/>
    <col min="1793" max="1793" width="9.5703125" style="1" customWidth="1"/>
    <col min="1794" max="1794" width="9.140625" style="1"/>
    <col min="1795" max="1795" width="10.140625" style="1" customWidth="1"/>
    <col min="1796" max="1796" width="7.7109375" style="1" customWidth="1"/>
    <col min="1797" max="1797" width="8.42578125" style="1" customWidth="1"/>
    <col min="1798" max="1798" width="8.5703125" style="1" customWidth="1"/>
    <col min="1799" max="1799" width="8.42578125" style="1" customWidth="1"/>
    <col min="1800" max="2041" width="9.140625" style="1"/>
    <col min="2042" max="2042" width="4.28515625" style="1" customWidth="1"/>
    <col min="2043" max="2043" width="5.42578125" style="1" customWidth="1"/>
    <col min="2044" max="2044" width="5.5703125" style="1" customWidth="1"/>
    <col min="2045" max="2045" width="29.5703125" style="1" customWidth="1"/>
    <col min="2046" max="2046" width="10" style="1" customWidth="1"/>
    <col min="2047" max="2047" width="9.28515625" style="1" customWidth="1"/>
    <col min="2048" max="2048" width="8.85546875" style="1" customWidth="1"/>
    <col min="2049" max="2049" width="9.5703125" style="1" customWidth="1"/>
    <col min="2050" max="2050" width="9.140625" style="1"/>
    <col min="2051" max="2051" width="10.140625" style="1" customWidth="1"/>
    <col min="2052" max="2052" width="7.7109375" style="1" customWidth="1"/>
    <col min="2053" max="2053" width="8.42578125" style="1" customWidth="1"/>
    <col min="2054" max="2054" width="8.5703125" style="1" customWidth="1"/>
    <col min="2055" max="2055" width="8.42578125" style="1" customWidth="1"/>
    <col min="2056" max="2297" width="9.140625" style="1"/>
    <col min="2298" max="2298" width="4.28515625" style="1" customWidth="1"/>
    <col min="2299" max="2299" width="5.42578125" style="1" customWidth="1"/>
    <col min="2300" max="2300" width="5.5703125" style="1" customWidth="1"/>
    <col min="2301" max="2301" width="29.5703125" style="1" customWidth="1"/>
    <col min="2302" max="2302" width="10" style="1" customWidth="1"/>
    <col min="2303" max="2303" width="9.28515625" style="1" customWidth="1"/>
    <col min="2304" max="2304" width="8.85546875" style="1" customWidth="1"/>
    <col min="2305" max="2305" width="9.5703125" style="1" customWidth="1"/>
    <col min="2306" max="2306" width="9.140625" style="1"/>
    <col min="2307" max="2307" width="10.140625" style="1" customWidth="1"/>
    <col min="2308" max="2308" width="7.7109375" style="1" customWidth="1"/>
    <col min="2309" max="2309" width="8.42578125" style="1" customWidth="1"/>
    <col min="2310" max="2310" width="8.5703125" style="1" customWidth="1"/>
    <col min="2311" max="2311" width="8.42578125" style="1" customWidth="1"/>
    <col min="2312" max="2553" width="9.140625" style="1"/>
    <col min="2554" max="2554" width="4.28515625" style="1" customWidth="1"/>
    <col min="2555" max="2555" width="5.42578125" style="1" customWidth="1"/>
    <col min="2556" max="2556" width="5.5703125" style="1" customWidth="1"/>
    <col min="2557" max="2557" width="29.5703125" style="1" customWidth="1"/>
    <col min="2558" max="2558" width="10" style="1" customWidth="1"/>
    <col min="2559" max="2559" width="9.28515625" style="1" customWidth="1"/>
    <col min="2560" max="2560" width="8.85546875" style="1" customWidth="1"/>
    <col min="2561" max="2561" width="9.5703125" style="1" customWidth="1"/>
    <col min="2562" max="2562" width="9.140625" style="1"/>
    <col min="2563" max="2563" width="10.140625" style="1" customWidth="1"/>
    <col min="2564" max="2564" width="7.7109375" style="1" customWidth="1"/>
    <col min="2565" max="2565" width="8.42578125" style="1" customWidth="1"/>
    <col min="2566" max="2566" width="8.5703125" style="1" customWidth="1"/>
    <col min="2567" max="2567" width="8.42578125" style="1" customWidth="1"/>
    <col min="2568" max="2809" width="9.140625" style="1"/>
    <col min="2810" max="2810" width="4.28515625" style="1" customWidth="1"/>
    <col min="2811" max="2811" width="5.42578125" style="1" customWidth="1"/>
    <col min="2812" max="2812" width="5.5703125" style="1" customWidth="1"/>
    <col min="2813" max="2813" width="29.5703125" style="1" customWidth="1"/>
    <col min="2814" max="2814" width="10" style="1" customWidth="1"/>
    <col min="2815" max="2815" width="9.28515625" style="1" customWidth="1"/>
    <col min="2816" max="2816" width="8.85546875" style="1" customWidth="1"/>
    <col min="2817" max="2817" width="9.5703125" style="1" customWidth="1"/>
    <col min="2818" max="2818" width="9.140625" style="1"/>
    <col min="2819" max="2819" width="10.140625" style="1" customWidth="1"/>
    <col min="2820" max="2820" width="7.7109375" style="1" customWidth="1"/>
    <col min="2821" max="2821" width="8.42578125" style="1" customWidth="1"/>
    <col min="2822" max="2822" width="8.5703125" style="1" customWidth="1"/>
    <col min="2823" max="2823" width="8.42578125" style="1" customWidth="1"/>
    <col min="2824" max="3065" width="9.140625" style="1"/>
    <col min="3066" max="3066" width="4.28515625" style="1" customWidth="1"/>
    <col min="3067" max="3067" width="5.42578125" style="1" customWidth="1"/>
    <col min="3068" max="3068" width="5.5703125" style="1" customWidth="1"/>
    <col min="3069" max="3069" width="29.5703125" style="1" customWidth="1"/>
    <col min="3070" max="3070" width="10" style="1" customWidth="1"/>
    <col min="3071" max="3071" width="9.28515625" style="1" customWidth="1"/>
    <col min="3072" max="3072" width="8.85546875" style="1" customWidth="1"/>
    <col min="3073" max="3073" width="9.5703125" style="1" customWidth="1"/>
    <col min="3074" max="3074" width="9.140625" style="1"/>
    <col min="3075" max="3075" width="10.140625" style="1" customWidth="1"/>
    <col min="3076" max="3076" width="7.7109375" style="1" customWidth="1"/>
    <col min="3077" max="3077" width="8.42578125" style="1" customWidth="1"/>
    <col min="3078" max="3078" width="8.5703125" style="1" customWidth="1"/>
    <col min="3079" max="3079" width="8.42578125" style="1" customWidth="1"/>
    <col min="3080" max="3321" width="9.140625" style="1"/>
    <col min="3322" max="3322" width="4.28515625" style="1" customWidth="1"/>
    <col min="3323" max="3323" width="5.42578125" style="1" customWidth="1"/>
    <col min="3324" max="3324" width="5.5703125" style="1" customWidth="1"/>
    <col min="3325" max="3325" width="29.5703125" style="1" customWidth="1"/>
    <col min="3326" max="3326" width="10" style="1" customWidth="1"/>
    <col min="3327" max="3327" width="9.28515625" style="1" customWidth="1"/>
    <col min="3328" max="3328" width="8.85546875" style="1" customWidth="1"/>
    <col min="3329" max="3329" width="9.5703125" style="1" customWidth="1"/>
    <col min="3330" max="3330" width="9.140625" style="1"/>
    <col min="3331" max="3331" width="10.140625" style="1" customWidth="1"/>
    <col min="3332" max="3332" width="7.7109375" style="1" customWidth="1"/>
    <col min="3333" max="3333" width="8.42578125" style="1" customWidth="1"/>
    <col min="3334" max="3334" width="8.5703125" style="1" customWidth="1"/>
    <col min="3335" max="3335" width="8.42578125" style="1" customWidth="1"/>
    <col min="3336" max="3577" width="9.140625" style="1"/>
    <col min="3578" max="3578" width="4.28515625" style="1" customWidth="1"/>
    <col min="3579" max="3579" width="5.42578125" style="1" customWidth="1"/>
    <col min="3580" max="3580" width="5.5703125" style="1" customWidth="1"/>
    <col min="3581" max="3581" width="29.5703125" style="1" customWidth="1"/>
    <col min="3582" max="3582" width="10" style="1" customWidth="1"/>
    <col min="3583" max="3583" width="9.28515625" style="1" customWidth="1"/>
    <col min="3584" max="3584" width="8.85546875" style="1" customWidth="1"/>
    <col min="3585" max="3585" width="9.5703125" style="1" customWidth="1"/>
    <col min="3586" max="3586" width="9.140625" style="1"/>
    <col min="3587" max="3587" width="10.140625" style="1" customWidth="1"/>
    <col min="3588" max="3588" width="7.7109375" style="1" customWidth="1"/>
    <col min="3589" max="3589" width="8.42578125" style="1" customWidth="1"/>
    <col min="3590" max="3590" width="8.5703125" style="1" customWidth="1"/>
    <col min="3591" max="3591" width="8.42578125" style="1" customWidth="1"/>
    <col min="3592" max="3833" width="9.140625" style="1"/>
    <col min="3834" max="3834" width="4.28515625" style="1" customWidth="1"/>
    <col min="3835" max="3835" width="5.42578125" style="1" customWidth="1"/>
    <col min="3836" max="3836" width="5.5703125" style="1" customWidth="1"/>
    <col min="3837" max="3837" width="29.5703125" style="1" customWidth="1"/>
    <col min="3838" max="3838" width="10" style="1" customWidth="1"/>
    <col min="3839" max="3839" width="9.28515625" style="1" customWidth="1"/>
    <col min="3840" max="3840" width="8.85546875" style="1" customWidth="1"/>
    <col min="3841" max="3841" width="9.5703125" style="1" customWidth="1"/>
    <col min="3842" max="3842" width="9.140625" style="1"/>
    <col min="3843" max="3843" width="10.140625" style="1" customWidth="1"/>
    <col min="3844" max="3844" width="7.7109375" style="1" customWidth="1"/>
    <col min="3845" max="3845" width="8.42578125" style="1" customWidth="1"/>
    <col min="3846" max="3846" width="8.5703125" style="1" customWidth="1"/>
    <col min="3847" max="3847" width="8.42578125" style="1" customWidth="1"/>
    <col min="3848" max="4089" width="9.140625" style="1"/>
    <col min="4090" max="4090" width="4.28515625" style="1" customWidth="1"/>
    <col min="4091" max="4091" width="5.42578125" style="1" customWidth="1"/>
    <col min="4092" max="4092" width="5.5703125" style="1" customWidth="1"/>
    <col min="4093" max="4093" width="29.5703125" style="1" customWidth="1"/>
    <col min="4094" max="4094" width="10" style="1" customWidth="1"/>
    <col min="4095" max="4095" width="9.28515625" style="1" customWidth="1"/>
    <col min="4096" max="4096" width="8.85546875" style="1" customWidth="1"/>
    <col min="4097" max="4097" width="9.5703125" style="1" customWidth="1"/>
    <col min="4098" max="4098" width="9.140625" style="1"/>
    <col min="4099" max="4099" width="10.140625" style="1" customWidth="1"/>
    <col min="4100" max="4100" width="7.7109375" style="1" customWidth="1"/>
    <col min="4101" max="4101" width="8.42578125" style="1" customWidth="1"/>
    <col min="4102" max="4102" width="8.5703125" style="1" customWidth="1"/>
    <col min="4103" max="4103" width="8.42578125" style="1" customWidth="1"/>
    <col min="4104" max="4345" width="9.140625" style="1"/>
    <col min="4346" max="4346" width="4.28515625" style="1" customWidth="1"/>
    <col min="4347" max="4347" width="5.42578125" style="1" customWidth="1"/>
    <col min="4348" max="4348" width="5.5703125" style="1" customWidth="1"/>
    <col min="4349" max="4349" width="29.5703125" style="1" customWidth="1"/>
    <col min="4350" max="4350" width="10" style="1" customWidth="1"/>
    <col min="4351" max="4351" width="9.28515625" style="1" customWidth="1"/>
    <col min="4352" max="4352" width="8.85546875" style="1" customWidth="1"/>
    <col min="4353" max="4353" width="9.5703125" style="1" customWidth="1"/>
    <col min="4354" max="4354" width="9.140625" style="1"/>
    <col min="4355" max="4355" width="10.140625" style="1" customWidth="1"/>
    <col min="4356" max="4356" width="7.7109375" style="1" customWidth="1"/>
    <col min="4357" max="4357" width="8.42578125" style="1" customWidth="1"/>
    <col min="4358" max="4358" width="8.5703125" style="1" customWidth="1"/>
    <col min="4359" max="4359" width="8.42578125" style="1" customWidth="1"/>
    <col min="4360" max="4601" width="9.140625" style="1"/>
    <col min="4602" max="4602" width="4.28515625" style="1" customWidth="1"/>
    <col min="4603" max="4603" width="5.42578125" style="1" customWidth="1"/>
    <col min="4604" max="4604" width="5.5703125" style="1" customWidth="1"/>
    <col min="4605" max="4605" width="29.5703125" style="1" customWidth="1"/>
    <col min="4606" max="4606" width="10" style="1" customWidth="1"/>
    <col min="4607" max="4607" width="9.28515625" style="1" customWidth="1"/>
    <col min="4608" max="4608" width="8.85546875" style="1" customWidth="1"/>
    <col min="4609" max="4609" width="9.5703125" style="1" customWidth="1"/>
    <col min="4610" max="4610" width="9.140625" style="1"/>
    <col min="4611" max="4611" width="10.140625" style="1" customWidth="1"/>
    <col min="4612" max="4612" width="7.7109375" style="1" customWidth="1"/>
    <col min="4613" max="4613" width="8.42578125" style="1" customWidth="1"/>
    <col min="4614" max="4614" width="8.5703125" style="1" customWidth="1"/>
    <col min="4615" max="4615" width="8.42578125" style="1" customWidth="1"/>
    <col min="4616" max="4857" width="9.140625" style="1"/>
    <col min="4858" max="4858" width="4.28515625" style="1" customWidth="1"/>
    <col min="4859" max="4859" width="5.42578125" style="1" customWidth="1"/>
    <col min="4860" max="4860" width="5.5703125" style="1" customWidth="1"/>
    <col min="4861" max="4861" width="29.5703125" style="1" customWidth="1"/>
    <col min="4862" max="4862" width="10" style="1" customWidth="1"/>
    <col min="4863" max="4863" width="9.28515625" style="1" customWidth="1"/>
    <col min="4864" max="4864" width="8.85546875" style="1" customWidth="1"/>
    <col min="4865" max="4865" width="9.5703125" style="1" customWidth="1"/>
    <col min="4866" max="4866" width="9.140625" style="1"/>
    <col min="4867" max="4867" width="10.140625" style="1" customWidth="1"/>
    <col min="4868" max="4868" width="7.7109375" style="1" customWidth="1"/>
    <col min="4869" max="4869" width="8.42578125" style="1" customWidth="1"/>
    <col min="4870" max="4870" width="8.5703125" style="1" customWidth="1"/>
    <col min="4871" max="4871" width="8.42578125" style="1" customWidth="1"/>
    <col min="4872" max="5113" width="9.140625" style="1"/>
    <col min="5114" max="5114" width="4.28515625" style="1" customWidth="1"/>
    <col min="5115" max="5115" width="5.42578125" style="1" customWidth="1"/>
    <col min="5116" max="5116" width="5.5703125" style="1" customWidth="1"/>
    <col min="5117" max="5117" width="29.5703125" style="1" customWidth="1"/>
    <col min="5118" max="5118" width="10" style="1" customWidth="1"/>
    <col min="5119" max="5119" width="9.28515625" style="1" customWidth="1"/>
    <col min="5120" max="5120" width="8.85546875" style="1" customWidth="1"/>
    <col min="5121" max="5121" width="9.5703125" style="1" customWidth="1"/>
    <col min="5122" max="5122" width="9.140625" style="1"/>
    <col min="5123" max="5123" width="10.140625" style="1" customWidth="1"/>
    <col min="5124" max="5124" width="7.7109375" style="1" customWidth="1"/>
    <col min="5125" max="5125" width="8.42578125" style="1" customWidth="1"/>
    <col min="5126" max="5126" width="8.5703125" style="1" customWidth="1"/>
    <col min="5127" max="5127" width="8.42578125" style="1" customWidth="1"/>
    <col min="5128" max="5369" width="9.140625" style="1"/>
    <col min="5370" max="5370" width="4.28515625" style="1" customWidth="1"/>
    <col min="5371" max="5371" width="5.42578125" style="1" customWidth="1"/>
    <col min="5372" max="5372" width="5.5703125" style="1" customWidth="1"/>
    <col min="5373" max="5373" width="29.5703125" style="1" customWidth="1"/>
    <col min="5374" max="5374" width="10" style="1" customWidth="1"/>
    <col min="5375" max="5375" width="9.28515625" style="1" customWidth="1"/>
    <col min="5376" max="5376" width="8.85546875" style="1" customWidth="1"/>
    <col min="5377" max="5377" width="9.5703125" style="1" customWidth="1"/>
    <col min="5378" max="5378" width="9.140625" style="1"/>
    <col min="5379" max="5379" width="10.140625" style="1" customWidth="1"/>
    <col min="5380" max="5380" width="7.7109375" style="1" customWidth="1"/>
    <col min="5381" max="5381" width="8.42578125" style="1" customWidth="1"/>
    <col min="5382" max="5382" width="8.5703125" style="1" customWidth="1"/>
    <col min="5383" max="5383" width="8.42578125" style="1" customWidth="1"/>
    <col min="5384" max="5625" width="9.140625" style="1"/>
    <col min="5626" max="5626" width="4.28515625" style="1" customWidth="1"/>
    <col min="5627" max="5627" width="5.42578125" style="1" customWidth="1"/>
    <col min="5628" max="5628" width="5.5703125" style="1" customWidth="1"/>
    <col min="5629" max="5629" width="29.5703125" style="1" customWidth="1"/>
    <col min="5630" max="5630" width="10" style="1" customWidth="1"/>
    <col min="5631" max="5631" width="9.28515625" style="1" customWidth="1"/>
    <col min="5632" max="5632" width="8.85546875" style="1" customWidth="1"/>
    <col min="5633" max="5633" width="9.5703125" style="1" customWidth="1"/>
    <col min="5634" max="5634" width="9.140625" style="1"/>
    <col min="5635" max="5635" width="10.140625" style="1" customWidth="1"/>
    <col min="5636" max="5636" width="7.7109375" style="1" customWidth="1"/>
    <col min="5637" max="5637" width="8.42578125" style="1" customWidth="1"/>
    <col min="5638" max="5638" width="8.5703125" style="1" customWidth="1"/>
    <col min="5639" max="5639" width="8.42578125" style="1" customWidth="1"/>
    <col min="5640" max="5881" width="9.140625" style="1"/>
    <col min="5882" max="5882" width="4.28515625" style="1" customWidth="1"/>
    <col min="5883" max="5883" width="5.42578125" style="1" customWidth="1"/>
    <col min="5884" max="5884" width="5.5703125" style="1" customWidth="1"/>
    <col min="5885" max="5885" width="29.5703125" style="1" customWidth="1"/>
    <col min="5886" max="5886" width="10" style="1" customWidth="1"/>
    <col min="5887" max="5887" width="9.28515625" style="1" customWidth="1"/>
    <col min="5888" max="5888" width="8.85546875" style="1" customWidth="1"/>
    <col min="5889" max="5889" width="9.5703125" style="1" customWidth="1"/>
    <col min="5890" max="5890" width="9.140625" style="1"/>
    <col min="5891" max="5891" width="10.140625" style="1" customWidth="1"/>
    <col min="5892" max="5892" width="7.7109375" style="1" customWidth="1"/>
    <col min="5893" max="5893" width="8.42578125" style="1" customWidth="1"/>
    <col min="5894" max="5894" width="8.5703125" style="1" customWidth="1"/>
    <col min="5895" max="5895" width="8.42578125" style="1" customWidth="1"/>
    <col min="5896" max="6137" width="9.140625" style="1"/>
    <col min="6138" max="6138" width="4.28515625" style="1" customWidth="1"/>
    <col min="6139" max="6139" width="5.42578125" style="1" customWidth="1"/>
    <col min="6140" max="6140" width="5.5703125" style="1" customWidth="1"/>
    <col min="6141" max="6141" width="29.5703125" style="1" customWidth="1"/>
    <col min="6142" max="6142" width="10" style="1" customWidth="1"/>
    <col min="6143" max="6143" width="9.28515625" style="1" customWidth="1"/>
    <col min="6144" max="6144" width="8.85546875" style="1" customWidth="1"/>
    <col min="6145" max="6145" width="9.5703125" style="1" customWidth="1"/>
    <col min="6146" max="6146" width="9.140625" style="1"/>
    <col min="6147" max="6147" width="10.140625" style="1" customWidth="1"/>
    <col min="6148" max="6148" width="7.7109375" style="1" customWidth="1"/>
    <col min="6149" max="6149" width="8.42578125" style="1" customWidth="1"/>
    <col min="6150" max="6150" width="8.5703125" style="1" customWidth="1"/>
    <col min="6151" max="6151" width="8.42578125" style="1" customWidth="1"/>
    <col min="6152" max="6393" width="9.140625" style="1"/>
    <col min="6394" max="6394" width="4.28515625" style="1" customWidth="1"/>
    <col min="6395" max="6395" width="5.42578125" style="1" customWidth="1"/>
    <col min="6396" max="6396" width="5.5703125" style="1" customWidth="1"/>
    <col min="6397" max="6397" width="29.5703125" style="1" customWidth="1"/>
    <col min="6398" max="6398" width="10" style="1" customWidth="1"/>
    <col min="6399" max="6399" width="9.28515625" style="1" customWidth="1"/>
    <col min="6400" max="6400" width="8.85546875" style="1" customWidth="1"/>
    <col min="6401" max="6401" width="9.5703125" style="1" customWidth="1"/>
    <col min="6402" max="6402" width="9.140625" style="1"/>
    <col min="6403" max="6403" width="10.140625" style="1" customWidth="1"/>
    <col min="6404" max="6404" width="7.7109375" style="1" customWidth="1"/>
    <col min="6405" max="6405" width="8.42578125" style="1" customWidth="1"/>
    <col min="6406" max="6406" width="8.5703125" style="1" customWidth="1"/>
    <col min="6407" max="6407" width="8.42578125" style="1" customWidth="1"/>
    <col min="6408" max="6649" width="9.140625" style="1"/>
    <col min="6650" max="6650" width="4.28515625" style="1" customWidth="1"/>
    <col min="6651" max="6651" width="5.42578125" style="1" customWidth="1"/>
    <col min="6652" max="6652" width="5.5703125" style="1" customWidth="1"/>
    <col min="6653" max="6653" width="29.5703125" style="1" customWidth="1"/>
    <col min="6654" max="6654" width="10" style="1" customWidth="1"/>
    <col min="6655" max="6655" width="9.28515625" style="1" customWidth="1"/>
    <col min="6656" max="6656" width="8.85546875" style="1" customWidth="1"/>
    <col min="6657" max="6657" width="9.5703125" style="1" customWidth="1"/>
    <col min="6658" max="6658" width="9.140625" style="1"/>
    <col min="6659" max="6659" width="10.140625" style="1" customWidth="1"/>
    <col min="6660" max="6660" width="7.7109375" style="1" customWidth="1"/>
    <col min="6661" max="6661" width="8.42578125" style="1" customWidth="1"/>
    <col min="6662" max="6662" width="8.5703125" style="1" customWidth="1"/>
    <col min="6663" max="6663" width="8.42578125" style="1" customWidth="1"/>
    <col min="6664" max="6905" width="9.140625" style="1"/>
    <col min="6906" max="6906" width="4.28515625" style="1" customWidth="1"/>
    <col min="6907" max="6907" width="5.42578125" style="1" customWidth="1"/>
    <col min="6908" max="6908" width="5.5703125" style="1" customWidth="1"/>
    <col min="6909" max="6909" width="29.5703125" style="1" customWidth="1"/>
    <col min="6910" max="6910" width="10" style="1" customWidth="1"/>
    <col min="6911" max="6911" width="9.28515625" style="1" customWidth="1"/>
    <col min="6912" max="6912" width="8.85546875" style="1" customWidth="1"/>
    <col min="6913" max="6913" width="9.5703125" style="1" customWidth="1"/>
    <col min="6914" max="6914" width="9.140625" style="1"/>
    <col min="6915" max="6915" width="10.140625" style="1" customWidth="1"/>
    <col min="6916" max="6916" width="7.7109375" style="1" customWidth="1"/>
    <col min="6917" max="6917" width="8.42578125" style="1" customWidth="1"/>
    <col min="6918" max="6918" width="8.5703125" style="1" customWidth="1"/>
    <col min="6919" max="6919" width="8.42578125" style="1" customWidth="1"/>
    <col min="6920" max="7161" width="9.140625" style="1"/>
    <col min="7162" max="7162" width="4.28515625" style="1" customWidth="1"/>
    <col min="7163" max="7163" width="5.42578125" style="1" customWidth="1"/>
    <col min="7164" max="7164" width="5.5703125" style="1" customWidth="1"/>
    <col min="7165" max="7165" width="29.5703125" style="1" customWidth="1"/>
    <col min="7166" max="7166" width="10" style="1" customWidth="1"/>
    <col min="7167" max="7167" width="9.28515625" style="1" customWidth="1"/>
    <col min="7168" max="7168" width="8.85546875" style="1" customWidth="1"/>
    <col min="7169" max="7169" width="9.5703125" style="1" customWidth="1"/>
    <col min="7170" max="7170" width="9.140625" style="1"/>
    <col min="7171" max="7171" width="10.140625" style="1" customWidth="1"/>
    <col min="7172" max="7172" width="7.7109375" style="1" customWidth="1"/>
    <col min="7173" max="7173" width="8.42578125" style="1" customWidth="1"/>
    <col min="7174" max="7174" width="8.5703125" style="1" customWidth="1"/>
    <col min="7175" max="7175" width="8.42578125" style="1" customWidth="1"/>
    <col min="7176" max="7417" width="9.140625" style="1"/>
    <col min="7418" max="7418" width="4.28515625" style="1" customWidth="1"/>
    <col min="7419" max="7419" width="5.42578125" style="1" customWidth="1"/>
    <col min="7420" max="7420" width="5.5703125" style="1" customWidth="1"/>
    <col min="7421" max="7421" width="29.5703125" style="1" customWidth="1"/>
    <col min="7422" max="7422" width="10" style="1" customWidth="1"/>
    <col min="7423" max="7423" width="9.28515625" style="1" customWidth="1"/>
    <col min="7424" max="7424" width="8.85546875" style="1" customWidth="1"/>
    <col min="7425" max="7425" width="9.5703125" style="1" customWidth="1"/>
    <col min="7426" max="7426" width="9.140625" style="1"/>
    <col min="7427" max="7427" width="10.140625" style="1" customWidth="1"/>
    <col min="7428" max="7428" width="7.7109375" style="1" customWidth="1"/>
    <col min="7429" max="7429" width="8.42578125" style="1" customWidth="1"/>
    <col min="7430" max="7430" width="8.5703125" style="1" customWidth="1"/>
    <col min="7431" max="7431" width="8.42578125" style="1" customWidth="1"/>
    <col min="7432" max="7673" width="9.140625" style="1"/>
    <col min="7674" max="7674" width="4.28515625" style="1" customWidth="1"/>
    <col min="7675" max="7675" width="5.42578125" style="1" customWidth="1"/>
    <col min="7676" max="7676" width="5.5703125" style="1" customWidth="1"/>
    <col min="7677" max="7677" width="29.5703125" style="1" customWidth="1"/>
    <col min="7678" max="7678" width="10" style="1" customWidth="1"/>
    <col min="7679" max="7679" width="9.28515625" style="1" customWidth="1"/>
    <col min="7680" max="7680" width="8.85546875" style="1" customWidth="1"/>
    <col min="7681" max="7681" width="9.5703125" style="1" customWidth="1"/>
    <col min="7682" max="7682" width="9.140625" style="1"/>
    <col min="7683" max="7683" width="10.140625" style="1" customWidth="1"/>
    <col min="7684" max="7684" width="7.7109375" style="1" customWidth="1"/>
    <col min="7685" max="7685" width="8.42578125" style="1" customWidth="1"/>
    <col min="7686" max="7686" width="8.5703125" style="1" customWidth="1"/>
    <col min="7687" max="7687" width="8.42578125" style="1" customWidth="1"/>
    <col min="7688" max="7929" width="9.140625" style="1"/>
    <col min="7930" max="7930" width="4.28515625" style="1" customWidth="1"/>
    <col min="7931" max="7931" width="5.42578125" style="1" customWidth="1"/>
    <col min="7932" max="7932" width="5.5703125" style="1" customWidth="1"/>
    <col min="7933" max="7933" width="29.5703125" style="1" customWidth="1"/>
    <col min="7934" max="7934" width="10" style="1" customWidth="1"/>
    <col min="7935" max="7935" width="9.28515625" style="1" customWidth="1"/>
    <col min="7936" max="7936" width="8.85546875" style="1" customWidth="1"/>
    <col min="7937" max="7937" width="9.5703125" style="1" customWidth="1"/>
    <col min="7938" max="7938" width="9.140625" style="1"/>
    <col min="7939" max="7939" width="10.140625" style="1" customWidth="1"/>
    <col min="7940" max="7940" width="7.7109375" style="1" customWidth="1"/>
    <col min="7941" max="7941" width="8.42578125" style="1" customWidth="1"/>
    <col min="7942" max="7942" width="8.5703125" style="1" customWidth="1"/>
    <col min="7943" max="7943" width="8.42578125" style="1" customWidth="1"/>
    <col min="7944" max="8185" width="9.140625" style="1"/>
    <col min="8186" max="8186" width="4.28515625" style="1" customWidth="1"/>
    <col min="8187" max="8187" width="5.42578125" style="1" customWidth="1"/>
    <col min="8188" max="8188" width="5.5703125" style="1" customWidth="1"/>
    <col min="8189" max="8189" width="29.5703125" style="1" customWidth="1"/>
    <col min="8190" max="8190" width="10" style="1" customWidth="1"/>
    <col min="8191" max="8191" width="9.28515625" style="1" customWidth="1"/>
    <col min="8192" max="8192" width="8.85546875" style="1" customWidth="1"/>
    <col min="8193" max="8193" width="9.5703125" style="1" customWidth="1"/>
    <col min="8194" max="8194" width="9.140625" style="1"/>
    <col min="8195" max="8195" width="10.140625" style="1" customWidth="1"/>
    <col min="8196" max="8196" width="7.7109375" style="1" customWidth="1"/>
    <col min="8197" max="8197" width="8.42578125" style="1" customWidth="1"/>
    <col min="8198" max="8198" width="8.5703125" style="1" customWidth="1"/>
    <col min="8199" max="8199" width="8.42578125" style="1" customWidth="1"/>
    <col min="8200" max="8441" width="9.140625" style="1"/>
    <col min="8442" max="8442" width="4.28515625" style="1" customWidth="1"/>
    <col min="8443" max="8443" width="5.42578125" style="1" customWidth="1"/>
    <col min="8444" max="8444" width="5.5703125" style="1" customWidth="1"/>
    <col min="8445" max="8445" width="29.5703125" style="1" customWidth="1"/>
    <col min="8446" max="8446" width="10" style="1" customWidth="1"/>
    <col min="8447" max="8447" width="9.28515625" style="1" customWidth="1"/>
    <col min="8448" max="8448" width="8.85546875" style="1" customWidth="1"/>
    <col min="8449" max="8449" width="9.5703125" style="1" customWidth="1"/>
    <col min="8450" max="8450" width="9.140625" style="1"/>
    <col min="8451" max="8451" width="10.140625" style="1" customWidth="1"/>
    <col min="8452" max="8452" width="7.7109375" style="1" customWidth="1"/>
    <col min="8453" max="8453" width="8.42578125" style="1" customWidth="1"/>
    <col min="8454" max="8454" width="8.5703125" style="1" customWidth="1"/>
    <col min="8455" max="8455" width="8.42578125" style="1" customWidth="1"/>
    <col min="8456" max="8697" width="9.140625" style="1"/>
    <col min="8698" max="8698" width="4.28515625" style="1" customWidth="1"/>
    <col min="8699" max="8699" width="5.42578125" style="1" customWidth="1"/>
    <col min="8700" max="8700" width="5.5703125" style="1" customWidth="1"/>
    <col min="8701" max="8701" width="29.5703125" style="1" customWidth="1"/>
    <col min="8702" max="8702" width="10" style="1" customWidth="1"/>
    <col min="8703" max="8703" width="9.28515625" style="1" customWidth="1"/>
    <col min="8704" max="8704" width="8.85546875" style="1" customWidth="1"/>
    <col min="8705" max="8705" width="9.5703125" style="1" customWidth="1"/>
    <col min="8706" max="8706" width="9.140625" style="1"/>
    <col min="8707" max="8707" width="10.140625" style="1" customWidth="1"/>
    <col min="8708" max="8708" width="7.7109375" style="1" customWidth="1"/>
    <col min="8709" max="8709" width="8.42578125" style="1" customWidth="1"/>
    <col min="8710" max="8710" width="8.5703125" style="1" customWidth="1"/>
    <col min="8711" max="8711" width="8.42578125" style="1" customWidth="1"/>
    <col min="8712" max="8953" width="9.140625" style="1"/>
    <col min="8954" max="8954" width="4.28515625" style="1" customWidth="1"/>
    <col min="8955" max="8955" width="5.42578125" style="1" customWidth="1"/>
    <col min="8956" max="8956" width="5.5703125" style="1" customWidth="1"/>
    <col min="8957" max="8957" width="29.5703125" style="1" customWidth="1"/>
    <col min="8958" max="8958" width="10" style="1" customWidth="1"/>
    <col min="8959" max="8959" width="9.28515625" style="1" customWidth="1"/>
    <col min="8960" max="8960" width="8.85546875" style="1" customWidth="1"/>
    <col min="8961" max="8961" width="9.5703125" style="1" customWidth="1"/>
    <col min="8962" max="8962" width="9.140625" style="1"/>
    <col min="8963" max="8963" width="10.140625" style="1" customWidth="1"/>
    <col min="8964" max="8964" width="7.7109375" style="1" customWidth="1"/>
    <col min="8965" max="8965" width="8.42578125" style="1" customWidth="1"/>
    <col min="8966" max="8966" width="8.5703125" style="1" customWidth="1"/>
    <col min="8967" max="8967" width="8.42578125" style="1" customWidth="1"/>
    <col min="8968" max="9209" width="9.140625" style="1"/>
    <col min="9210" max="9210" width="4.28515625" style="1" customWidth="1"/>
    <col min="9211" max="9211" width="5.42578125" style="1" customWidth="1"/>
    <col min="9212" max="9212" width="5.5703125" style="1" customWidth="1"/>
    <col min="9213" max="9213" width="29.5703125" style="1" customWidth="1"/>
    <col min="9214" max="9214" width="10" style="1" customWidth="1"/>
    <col min="9215" max="9215" width="9.28515625" style="1" customWidth="1"/>
    <col min="9216" max="9216" width="8.85546875" style="1" customWidth="1"/>
    <col min="9217" max="9217" width="9.5703125" style="1" customWidth="1"/>
    <col min="9218" max="9218" width="9.140625" style="1"/>
    <col min="9219" max="9219" width="10.140625" style="1" customWidth="1"/>
    <col min="9220" max="9220" width="7.7109375" style="1" customWidth="1"/>
    <col min="9221" max="9221" width="8.42578125" style="1" customWidth="1"/>
    <col min="9222" max="9222" width="8.5703125" style="1" customWidth="1"/>
    <col min="9223" max="9223" width="8.42578125" style="1" customWidth="1"/>
    <col min="9224" max="9465" width="9.140625" style="1"/>
    <col min="9466" max="9466" width="4.28515625" style="1" customWidth="1"/>
    <col min="9467" max="9467" width="5.42578125" style="1" customWidth="1"/>
    <col min="9468" max="9468" width="5.5703125" style="1" customWidth="1"/>
    <col min="9469" max="9469" width="29.5703125" style="1" customWidth="1"/>
    <col min="9470" max="9470" width="10" style="1" customWidth="1"/>
    <col min="9471" max="9471" width="9.28515625" style="1" customWidth="1"/>
    <col min="9472" max="9472" width="8.85546875" style="1" customWidth="1"/>
    <col min="9473" max="9473" width="9.5703125" style="1" customWidth="1"/>
    <col min="9474" max="9474" width="9.140625" style="1"/>
    <col min="9475" max="9475" width="10.140625" style="1" customWidth="1"/>
    <col min="9476" max="9476" width="7.7109375" style="1" customWidth="1"/>
    <col min="9477" max="9477" width="8.42578125" style="1" customWidth="1"/>
    <col min="9478" max="9478" width="8.5703125" style="1" customWidth="1"/>
    <col min="9479" max="9479" width="8.42578125" style="1" customWidth="1"/>
    <col min="9480" max="9721" width="9.140625" style="1"/>
    <col min="9722" max="9722" width="4.28515625" style="1" customWidth="1"/>
    <col min="9723" max="9723" width="5.42578125" style="1" customWidth="1"/>
    <col min="9724" max="9724" width="5.5703125" style="1" customWidth="1"/>
    <col min="9725" max="9725" width="29.5703125" style="1" customWidth="1"/>
    <col min="9726" max="9726" width="10" style="1" customWidth="1"/>
    <col min="9727" max="9727" width="9.28515625" style="1" customWidth="1"/>
    <col min="9728" max="9728" width="8.85546875" style="1" customWidth="1"/>
    <col min="9729" max="9729" width="9.5703125" style="1" customWidth="1"/>
    <col min="9730" max="9730" width="9.140625" style="1"/>
    <col min="9731" max="9731" width="10.140625" style="1" customWidth="1"/>
    <col min="9732" max="9732" width="7.7109375" style="1" customWidth="1"/>
    <col min="9733" max="9733" width="8.42578125" style="1" customWidth="1"/>
    <col min="9734" max="9734" width="8.5703125" style="1" customWidth="1"/>
    <col min="9735" max="9735" width="8.42578125" style="1" customWidth="1"/>
    <col min="9736" max="9977" width="9.140625" style="1"/>
    <col min="9978" max="9978" width="4.28515625" style="1" customWidth="1"/>
    <col min="9979" max="9979" width="5.42578125" style="1" customWidth="1"/>
    <col min="9980" max="9980" width="5.5703125" style="1" customWidth="1"/>
    <col min="9981" max="9981" width="29.5703125" style="1" customWidth="1"/>
    <col min="9982" max="9982" width="10" style="1" customWidth="1"/>
    <col min="9983" max="9983" width="9.28515625" style="1" customWidth="1"/>
    <col min="9984" max="9984" width="8.85546875" style="1" customWidth="1"/>
    <col min="9985" max="9985" width="9.5703125" style="1" customWidth="1"/>
    <col min="9986" max="9986" width="9.140625" style="1"/>
    <col min="9987" max="9987" width="10.140625" style="1" customWidth="1"/>
    <col min="9988" max="9988" width="7.7109375" style="1" customWidth="1"/>
    <col min="9989" max="9989" width="8.42578125" style="1" customWidth="1"/>
    <col min="9990" max="9990" width="8.5703125" style="1" customWidth="1"/>
    <col min="9991" max="9991" width="8.42578125" style="1" customWidth="1"/>
    <col min="9992" max="10233" width="9.140625" style="1"/>
    <col min="10234" max="10234" width="4.28515625" style="1" customWidth="1"/>
    <col min="10235" max="10235" width="5.42578125" style="1" customWidth="1"/>
    <col min="10236" max="10236" width="5.5703125" style="1" customWidth="1"/>
    <col min="10237" max="10237" width="29.5703125" style="1" customWidth="1"/>
    <col min="10238" max="10238" width="10" style="1" customWidth="1"/>
    <col min="10239" max="10239" width="9.28515625" style="1" customWidth="1"/>
    <col min="10240" max="10240" width="8.85546875" style="1" customWidth="1"/>
    <col min="10241" max="10241" width="9.5703125" style="1" customWidth="1"/>
    <col min="10242" max="10242" width="9.140625" style="1"/>
    <col min="10243" max="10243" width="10.140625" style="1" customWidth="1"/>
    <col min="10244" max="10244" width="7.7109375" style="1" customWidth="1"/>
    <col min="10245" max="10245" width="8.42578125" style="1" customWidth="1"/>
    <col min="10246" max="10246" width="8.5703125" style="1" customWidth="1"/>
    <col min="10247" max="10247" width="8.42578125" style="1" customWidth="1"/>
    <col min="10248" max="10489" width="9.140625" style="1"/>
    <col min="10490" max="10490" width="4.28515625" style="1" customWidth="1"/>
    <col min="10491" max="10491" width="5.42578125" style="1" customWidth="1"/>
    <col min="10492" max="10492" width="5.5703125" style="1" customWidth="1"/>
    <col min="10493" max="10493" width="29.5703125" style="1" customWidth="1"/>
    <col min="10494" max="10494" width="10" style="1" customWidth="1"/>
    <col min="10495" max="10495" width="9.28515625" style="1" customWidth="1"/>
    <col min="10496" max="10496" width="8.85546875" style="1" customWidth="1"/>
    <col min="10497" max="10497" width="9.5703125" style="1" customWidth="1"/>
    <col min="10498" max="10498" width="9.140625" style="1"/>
    <col min="10499" max="10499" width="10.140625" style="1" customWidth="1"/>
    <col min="10500" max="10500" width="7.7109375" style="1" customWidth="1"/>
    <col min="10501" max="10501" width="8.42578125" style="1" customWidth="1"/>
    <col min="10502" max="10502" width="8.5703125" style="1" customWidth="1"/>
    <col min="10503" max="10503" width="8.42578125" style="1" customWidth="1"/>
    <col min="10504" max="10745" width="9.140625" style="1"/>
    <col min="10746" max="10746" width="4.28515625" style="1" customWidth="1"/>
    <col min="10747" max="10747" width="5.42578125" style="1" customWidth="1"/>
    <col min="10748" max="10748" width="5.5703125" style="1" customWidth="1"/>
    <col min="10749" max="10749" width="29.5703125" style="1" customWidth="1"/>
    <col min="10750" max="10750" width="10" style="1" customWidth="1"/>
    <col min="10751" max="10751" width="9.28515625" style="1" customWidth="1"/>
    <col min="10752" max="10752" width="8.85546875" style="1" customWidth="1"/>
    <col min="10753" max="10753" width="9.5703125" style="1" customWidth="1"/>
    <col min="10754" max="10754" width="9.140625" style="1"/>
    <col min="10755" max="10755" width="10.140625" style="1" customWidth="1"/>
    <col min="10756" max="10756" width="7.7109375" style="1" customWidth="1"/>
    <col min="10757" max="10757" width="8.42578125" style="1" customWidth="1"/>
    <col min="10758" max="10758" width="8.5703125" style="1" customWidth="1"/>
    <col min="10759" max="10759" width="8.42578125" style="1" customWidth="1"/>
    <col min="10760" max="11001" width="9.140625" style="1"/>
    <col min="11002" max="11002" width="4.28515625" style="1" customWidth="1"/>
    <col min="11003" max="11003" width="5.42578125" style="1" customWidth="1"/>
    <col min="11004" max="11004" width="5.5703125" style="1" customWidth="1"/>
    <col min="11005" max="11005" width="29.5703125" style="1" customWidth="1"/>
    <col min="11006" max="11006" width="10" style="1" customWidth="1"/>
    <col min="11007" max="11007" width="9.28515625" style="1" customWidth="1"/>
    <col min="11008" max="11008" width="8.85546875" style="1" customWidth="1"/>
    <col min="11009" max="11009" width="9.5703125" style="1" customWidth="1"/>
    <col min="11010" max="11010" width="9.140625" style="1"/>
    <col min="11011" max="11011" width="10.140625" style="1" customWidth="1"/>
    <col min="11012" max="11012" width="7.7109375" style="1" customWidth="1"/>
    <col min="11013" max="11013" width="8.42578125" style="1" customWidth="1"/>
    <col min="11014" max="11014" width="8.5703125" style="1" customWidth="1"/>
    <col min="11015" max="11015" width="8.42578125" style="1" customWidth="1"/>
    <col min="11016" max="11257" width="9.140625" style="1"/>
    <col min="11258" max="11258" width="4.28515625" style="1" customWidth="1"/>
    <col min="11259" max="11259" width="5.42578125" style="1" customWidth="1"/>
    <col min="11260" max="11260" width="5.5703125" style="1" customWidth="1"/>
    <col min="11261" max="11261" width="29.5703125" style="1" customWidth="1"/>
    <col min="11262" max="11262" width="10" style="1" customWidth="1"/>
    <col min="11263" max="11263" width="9.28515625" style="1" customWidth="1"/>
    <col min="11264" max="11264" width="8.85546875" style="1" customWidth="1"/>
    <col min="11265" max="11265" width="9.5703125" style="1" customWidth="1"/>
    <col min="11266" max="11266" width="9.140625" style="1"/>
    <col min="11267" max="11267" width="10.140625" style="1" customWidth="1"/>
    <col min="11268" max="11268" width="7.7109375" style="1" customWidth="1"/>
    <col min="11269" max="11269" width="8.42578125" style="1" customWidth="1"/>
    <col min="11270" max="11270" width="8.5703125" style="1" customWidth="1"/>
    <col min="11271" max="11271" width="8.42578125" style="1" customWidth="1"/>
    <col min="11272" max="11513" width="9.140625" style="1"/>
    <col min="11514" max="11514" width="4.28515625" style="1" customWidth="1"/>
    <col min="11515" max="11515" width="5.42578125" style="1" customWidth="1"/>
    <col min="11516" max="11516" width="5.5703125" style="1" customWidth="1"/>
    <col min="11517" max="11517" width="29.5703125" style="1" customWidth="1"/>
    <col min="11518" max="11518" width="10" style="1" customWidth="1"/>
    <col min="11519" max="11519" width="9.28515625" style="1" customWidth="1"/>
    <col min="11520" max="11520" width="8.85546875" style="1" customWidth="1"/>
    <col min="11521" max="11521" width="9.5703125" style="1" customWidth="1"/>
    <col min="11522" max="11522" width="9.140625" style="1"/>
    <col min="11523" max="11523" width="10.140625" style="1" customWidth="1"/>
    <col min="11524" max="11524" width="7.7109375" style="1" customWidth="1"/>
    <col min="11525" max="11525" width="8.42578125" style="1" customWidth="1"/>
    <col min="11526" max="11526" width="8.5703125" style="1" customWidth="1"/>
    <col min="11527" max="11527" width="8.42578125" style="1" customWidth="1"/>
    <col min="11528" max="11769" width="9.140625" style="1"/>
    <col min="11770" max="11770" width="4.28515625" style="1" customWidth="1"/>
    <col min="11771" max="11771" width="5.42578125" style="1" customWidth="1"/>
    <col min="11772" max="11772" width="5.5703125" style="1" customWidth="1"/>
    <col min="11773" max="11773" width="29.5703125" style="1" customWidth="1"/>
    <col min="11774" max="11774" width="10" style="1" customWidth="1"/>
    <col min="11775" max="11775" width="9.28515625" style="1" customWidth="1"/>
    <col min="11776" max="11776" width="8.85546875" style="1" customWidth="1"/>
    <col min="11777" max="11777" width="9.5703125" style="1" customWidth="1"/>
    <col min="11778" max="11778" width="9.140625" style="1"/>
    <col min="11779" max="11779" width="10.140625" style="1" customWidth="1"/>
    <col min="11780" max="11780" width="7.7109375" style="1" customWidth="1"/>
    <col min="11781" max="11781" width="8.42578125" style="1" customWidth="1"/>
    <col min="11782" max="11782" width="8.5703125" style="1" customWidth="1"/>
    <col min="11783" max="11783" width="8.42578125" style="1" customWidth="1"/>
    <col min="11784" max="12025" width="9.140625" style="1"/>
    <col min="12026" max="12026" width="4.28515625" style="1" customWidth="1"/>
    <col min="12027" max="12027" width="5.42578125" style="1" customWidth="1"/>
    <col min="12028" max="12028" width="5.5703125" style="1" customWidth="1"/>
    <col min="12029" max="12029" width="29.5703125" style="1" customWidth="1"/>
    <col min="12030" max="12030" width="10" style="1" customWidth="1"/>
    <col min="12031" max="12031" width="9.28515625" style="1" customWidth="1"/>
    <col min="12032" max="12032" width="8.85546875" style="1" customWidth="1"/>
    <col min="12033" max="12033" width="9.5703125" style="1" customWidth="1"/>
    <col min="12034" max="12034" width="9.140625" style="1"/>
    <col min="12035" max="12035" width="10.140625" style="1" customWidth="1"/>
    <col min="12036" max="12036" width="7.7109375" style="1" customWidth="1"/>
    <col min="12037" max="12037" width="8.42578125" style="1" customWidth="1"/>
    <col min="12038" max="12038" width="8.5703125" style="1" customWidth="1"/>
    <col min="12039" max="12039" width="8.42578125" style="1" customWidth="1"/>
    <col min="12040" max="12281" width="9.140625" style="1"/>
    <col min="12282" max="12282" width="4.28515625" style="1" customWidth="1"/>
    <col min="12283" max="12283" width="5.42578125" style="1" customWidth="1"/>
    <col min="12284" max="12284" width="5.5703125" style="1" customWidth="1"/>
    <col min="12285" max="12285" width="29.5703125" style="1" customWidth="1"/>
    <col min="12286" max="12286" width="10" style="1" customWidth="1"/>
    <col min="12287" max="12287" width="9.28515625" style="1" customWidth="1"/>
    <col min="12288" max="12288" width="8.85546875" style="1" customWidth="1"/>
    <col min="12289" max="12289" width="9.5703125" style="1" customWidth="1"/>
    <col min="12290" max="12290" width="9.140625" style="1"/>
    <col min="12291" max="12291" width="10.140625" style="1" customWidth="1"/>
    <col min="12292" max="12292" width="7.7109375" style="1" customWidth="1"/>
    <col min="12293" max="12293" width="8.42578125" style="1" customWidth="1"/>
    <col min="12294" max="12294" width="8.5703125" style="1" customWidth="1"/>
    <col min="12295" max="12295" width="8.42578125" style="1" customWidth="1"/>
    <col min="12296" max="12537" width="9.140625" style="1"/>
    <col min="12538" max="12538" width="4.28515625" style="1" customWidth="1"/>
    <col min="12539" max="12539" width="5.42578125" style="1" customWidth="1"/>
    <col min="12540" max="12540" width="5.5703125" style="1" customWidth="1"/>
    <col min="12541" max="12541" width="29.5703125" style="1" customWidth="1"/>
    <col min="12542" max="12542" width="10" style="1" customWidth="1"/>
    <col min="12543" max="12543" width="9.28515625" style="1" customWidth="1"/>
    <col min="12544" max="12544" width="8.85546875" style="1" customWidth="1"/>
    <col min="12545" max="12545" width="9.5703125" style="1" customWidth="1"/>
    <col min="12546" max="12546" width="9.140625" style="1"/>
    <col min="12547" max="12547" width="10.140625" style="1" customWidth="1"/>
    <col min="12548" max="12548" width="7.7109375" style="1" customWidth="1"/>
    <col min="12549" max="12549" width="8.42578125" style="1" customWidth="1"/>
    <col min="12550" max="12550" width="8.5703125" style="1" customWidth="1"/>
    <col min="12551" max="12551" width="8.42578125" style="1" customWidth="1"/>
    <col min="12552" max="12793" width="9.140625" style="1"/>
    <col min="12794" max="12794" width="4.28515625" style="1" customWidth="1"/>
    <col min="12795" max="12795" width="5.42578125" style="1" customWidth="1"/>
    <col min="12796" max="12796" width="5.5703125" style="1" customWidth="1"/>
    <col min="12797" max="12797" width="29.5703125" style="1" customWidth="1"/>
    <col min="12798" max="12798" width="10" style="1" customWidth="1"/>
    <col min="12799" max="12799" width="9.28515625" style="1" customWidth="1"/>
    <col min="12800" max="12800" width="8.85546875" style="1" customWidth="1"/>
    <col min="12801" max="12801" width="9.5703125" style="1" customWidth="1"/>
    <col min="12802" max="12802" width="9.140625" style="1"/>
    <col min="12803" max="12803" width="10.140625" style="1" customWidth="1"/>
    <col min="12804" max="12804" width="7.7109375" style="1" customWidth="1"/>
    <col min="12805" max="12805" width="8.42578125" style="1" customWidth="1"/>
    <col min="12806" max="12806" width="8.5703125" style="1" customWidth="1"/>
    <col min="12807" max="12807" width="8.42578125" style="1" customWidth="1"/>
    <col min="12808" max="13049" width="9.140625" style="1"/>
    <col min="13050" max="13050" width="4.28515625" style="1" customWidth="1"/>
    <col min="13051" max="13051" width="5.42578125" style="1" customWidth="1"/>
    <col min="13052" max="13052" width="5.5703125" style="1" customWidth="1"/>
    <col min="13053" max="13053" width="29.5703125" style="1" customWidth="1"/>
    <col min="13054" max="13054" width="10" style="1" customWidth="1"/>
    <col min="13055" max="13055" width="9.28515625" style="1" customWidth="1"/>
    <col min="13056" max="13056" width="8.85546875" style="1" customWidth="1"/>
    <col min="13057" max="13057" width="9.5703125" style="1" customWidth="1"/>
    <col min="13058" max="13058" width="9.140625" style="1"/>
    <col min="13059" max="13059" width="10.140625" style="1" customWidth="1"/>
    <col min="13060" max="13060" width="7.7109375" style="1" customWidth="1"/>
    <col min="13061" max="13061" width="8.42578125" style="1" customWidth="1"/>
    <col min="13062" max="13062" width="8.5703125" style="1" customWidth="1"/>
    <col min="13063" max="13063" width="8.42578125" style="1" customWidth="1"/>
    <col min="13064" max="13305" width="9.140625" style="1"/>
    <col min="13306" max="13306" width="4.28515625" style="1" customWidth="1"/>
    <col min="13307" max="13307" width="5.42578125" style="1" customWidth="1"/>
    <col min="13308" max="13308" width="5.5703125" style="1" customWidth="1"/>
    <col min="13309" max="13309" width="29.5703125" style="1" customWidth="1"/>
    <col min="13310" max="13310" width="10" style="1" customWidth="1"/>
    <col min="13311" max="13311" width="9.28515625" style="1" customWidth="1"/>
    <col min="13312" max="13312" width="8.85546875" style="1" customWidth="1"/>
    <col min="13313" max="13313" width="9.5703125" style="1" customWidth="1"/>
    <col min="13314" max="13314" width="9.140625" style="1"/>
    <col min="13315" max="13315" width="10.140625" style="1" customWidth="1"/>
    <col min="13316" max="13316" width="7.7109375" style="1" customWidth="1"/>
    <col min="13317" max="13317" width="8.42578125" style="1" customWidth="1"/>
    <col min="13318" max="13318" width="8.5703125" style="1" customWidth="1"/>
    <col min="13319" max="13319" width="8.42578125" style="1" customWidth="1"/>
    <col min="13320" max="13561" width="9.140625" style="1"/>
    <col min="13562" max="13562" width="4.28515625" style="1" customWidth="1"/>
    <col min="13563" max="13563" width="5.42578125" style="1" customWidth="1"/>
    <col min="13564" max="13564" width="5.5703125" style="1" customWidth="1"/>
    <col min="13565" max="13565" width="29.5703125" style="1" customWidth="1"/>
    <col min="13566" max="13566" width="10" style="1" customWidth="1"/>
    <col min="13567" max="13567" width="9.28515625" style="1" customWidth="1"/>
    <col min="13568" max="13568" width="8.85546875" style="1" customWidth="1"/>
    <col min="13569" max="13569" width="9.5703125" style="1" customWidth="1"/>
    <col min="13570" max="13570" width="9.140625" style="1"/>
    <col min="13571" max="13571" width="10.140625" style="1" customWidth="1"/>
    <col min="13572" max="13572" width="7.7109375" style="1" customWidth="1"/>
    <col min="13573" max="13573" width="8.42578125" style="1" customWidth="1"/>
    <col min="13574" max="13574" width="8.5703125" style="1" customWidth="1"/>
    <col min="13575" max="13575" width="8.42578125" style="1" customWidth="1"/>
    <col min="13576" max="13817" width="9.140625" style="1"/>
    <col min="13818" max="13818" width="4.28515625" style="1" customWidth="1"/>
    <col min="13819" max="13819" width="5.42578125" style="1" customWidth="1"/>
    <col min="13820" max="13820" width="5.5703125" style="1" customWidth="1"/>
    <col min="13821" max="13821" width="29.5703125" style="1" customWidth="1"/>
    <col min="13822" max="13822" width="10" style="1" customWidth="1"/>
    <col min="13823" max="13823" width="9.28515625" style="1" customWidth="1"/>
    <col min="13824" max="13824" width="8.85546875" style="1" customWidth="1"/>
    <col min="13825" max="13825" width="9.5703125" style="1" customWidth="1"/>
    <col min="13826" max="13826" width="9.140625" style="1"/>
    <col min="13827" max="13827" width="10.140625" style="1" customWidth="1"/>
    <col min="13828" max="13828" width="7.7109375" style="1" customWidth="1"/>
    <col min="13829" max="13829" width="8.42578125" style="1" customWidth="1"/>
    <col min="13830" max="13830" width="8.5703125" style="1" customWidth="1"/>
    <col min="13831" max="13831" width="8.42578125" style="1" customWidth="1"/>
    <col min="13832" max="14073" width="9.140625" style="1"/>
    <col min="14074" max="14074" width="4.28515625" style="1" customWidth="1"/>
    <col min="14075" max="14075" width="5.42578125" style="1" customWidth="1"/>
    <col min="14076" max="14076" width="5.5703125" style="1" customWidth="1"/>
    <col min="14077" max="14077" width="29.5703125" style="1" customWidth="1"/>
    <col min="14078" max="14078" width="10" style="1" customWidth="1"/>
    <col min="14079" max="14079" width="9.28515625" style="1" customWidth="1"/>
    <col min="14080" max="14080" width="8.85546875" style="1" customWidth="1"/>
    <col min="14081" max="14081" width="9.5703125" style="1" customWidth="1"/>
    <col min="14082" max="14082" width="9.140625" style="1"/>
    <col min="14083" max="14083" width="10.140625" style="1" customWidth="1"/>
    <col min="14084" max="14084" width="7.7109375" style="1" customWidth="1"/>
    <col min="14085" max="14085" width="8.42578125" style="1" customWidth="1"/>
    <col min="14086" max="14086" width="8.5703125" style="1" customWidth="1"/>
    <col min="14087" max="14087" width="8.42578125" style="1" customWidth="1"/>
    <col min="14088" max="14329" width="9.140625" style="1"/>
    <col min="14330" max="14330" width="4.28515625" style="1" customWidth="1"/>
    <col min="14331" max="14331" width="5.42578125" style="1" customWidth="1"/>
    <col min="14332" max="14332" width="5.5703125" style="1" customWidth="1"/>
    <col min="14333" max="14333" width="29.5703125" style="1" customWidth="1"/>
    <col min="14334" max="14334" width="10" style="1" customWidth="1"/>
    <col min="14335" max="14335" width="9.28515625" style="1" customWidth="1"/>
    <col min="14336" max="14336" width="8.85546875" style="1" customWidth="1"/>
    <col min="14337" max="14337" width="9.5703125" style="1" customWidth="1"/>
    <col min="14338" max="14338" width="9.140625" style="1"/>
    <col min="14339" max="14339" width="10.140625" style="1" customWidth="1"/>
    <col min="14340" max="14340" width="7.7109375" style="1" customWidth="1"/>
    <col min="14341" max="14341" width="8.42578125" style="1" customWidth="1"/>
    <col min="14342" max="14342" width="8.5703125" style="1" customWidth="1"/>
    <col min="14343" max="14343" width="8.42578125" style="1" customWidth="1"/>
    <col min="14344" max="14585" width="9.140625" style="1"/>
    <col min="14586" max="14586" width="4.28515625" style="1" customWidth="1"/>
    <col min="14587" max="14587" width="5.42578125" style="1" customWidth="1"/>
    <col min="14588" max="14588" width="5.5703125" style="1" customWidth="1"/>
    <col min="14589" max="14589" width="29.5703125" style="1" customWidth="1"/>
    <col min="14590" max="14590" width="10" style="1" customWidth="1"/>
    <col min="14591" max="14591" width="9.28515625" style="1" customWidth="1"/>
    <col min="14592" max="14592" width="8.85546875" style="1" customWidth="1"/>
    <col min="14593" max="14593" width="9.5703125" style="1" customWidth="1"/>
    <col min="14594" max="14594" width="9.140625" style="1"/>
    <col min="14595" max="14595" width="10.140625" style="1" customWidth="1"/>
    <col min="14596" max="14596" width="7.7109375" style="1" customWidth="1"/>
    <col min="14597" max="14597" width="8.42578125" style="1" customWidth="1"/>
    <col min="14598" max="14598" width="8.5703125" style="1" customWidth="1"/>
    <col min="14599" max="14599" width="8.42578125" style="1" customWidth="1"/>
    <col min="14600" max="14841" width="9.140625" style="1"/>
    <col min="14842" max="14842" width="4.28515625" style="1" customWidth="1"/>
    <col min="14843" max="14843" width="5.42578125" style="1" customWidth="1"/>
    <col min="14844" max="14844" width="5.5703125" style="1" customWidth="1"/>
    <col min="14845" max="14845" width="29.5703125" style="1" customWidth="1"/>
    <col min="14846" max="14846" width="10" style="1" customWidth="1"/>
    <col min="14847" max="14847" width="9.28515625" style="1" customWidth="1"/>
    <col min="14848" max="14848" width="8.85546875" style="1" customWidth="1"/>
    <col min="14849" max="14849" width="9.5703125" style="1" customWidth="1"/>
    <col min="14850" max="14850" width="9.140625" style="1"/>
    <col min="14851" max="14851" width="10.140625" style="1" customWidth="1"/>
    <col min="14852" max="14852" width="7.7109375" style="1" customWidth="1"/>
    <col min="14853" max="14853" width="8.42578125" style="1" customWidth="1"/>
    <col min="14854" max="14854" width="8.5703125" style="1" customWidth="1"/>
    <col min="14855" max="14855" width="8.42578125" style="1" customWidth="1"/>
    <col min="14856" max="15097" width="9.140625" style="1"/>
    <col min="15098" max="15098" width="4.28515625" style="1" customWidth="1"/>
    <col min="15099" max="15099" width="5.42578125" style="1" customWidth="1"/>
    <col min="15100" max="15100" width="5.5703125" style="1" customWidth="1"/>
    <col min="15101" max="15101" width="29.5703125" style="1" customWidth="1"/>
    <col min="15102" max="15102" width="10" style="1" customWidth="1"/>
    <col min="15103" max="15103" width="9.28515625" style="1" customWidth="1"/>
    <col min="15104" max="15104" width="8.85546875" style="1" customWidth="1"/>
    <col min="15105" max="15105" width="9.5703125" style="1" customWidth="1"/>
    <col min="15106" max="15106" width="9.140625" style="1"/>
    <col min="15107" max="15107" width="10.140625" style="1" customWidth="1"/>
    <col min="15108" max="15108" width="7.7109375" style="1" customWidth="1"/>
    <col min="15109" max="15109" width="8.42578125" style="1" customWidth="1"/>
    <col min="15110" max="15110" width="8.5703125" style="1" customWidth="1"/>
    <col min="15111" max="15111" width="8.42578125" style="1" customWidth="1"/>
    <col min="15112" max="15353" width="9.140625" style="1"/>
    <col min="15354" max="15354" width="4.28515625" style="1" customWidth="1"/>
    <col min="15355" max="15355" width="5.42578125" style="1" customWidth="1"/>
    <col min="15356" max="15356" width="5.5703125" style="1" customWidth="1"/>
    <col min="15357" max="15357" width="29.5703125" style="1" customWidth="1"/>
    <col min="15358" max="15358" width="10" style="1" customWidth="1"/>
    <col min="15359" max="15359" width="9.28515625" style="1" customWidth="1"/>
    <col min="15360" max="15360" width="8.85546875" style="1" customWidth="1"/>
    <col min="15361" max="15361" width="9.5703125" style="1" customWidth="1"/>
    <col min="15362" max="15362" width="9.140625" style="1"/>
    <col min="15363" max="15363" width="10.140625" style="1" customWidth="1"/>
    <col min="15364" max="15364" width="7.7109375" style="1" customWidth="1"/>
    <col min="15365" max="15365" width="8.42578125" style="1" customWidth="1"/>
    <col min="15366" max="15366" width="8.5703125" style="1" customWidth="1"/>
    <col min="15367" max="15367" width="8.42578125" style="1" customWidth="1"/>
    <col min="15368" max="15609" width="9.140625" style="1"/>
    <col min="15610" max="15610" width="4.28515625" style="1" customWidth="1"/>
    <col min="15611" max="15611" width="5.42578125" style="1" customWidth="1"/>
    <col min="15612" max="15612" width="5.5703125" style="1" customWidth="1"/>
    <col min="15613" max="15613" width="29.5703125" style="1" customWidth="1"/>
    <col min="15614" max="15614" width="10" style="1" customWidth="1"/>
    <col min="15615" max="15615" width="9.28515625" style="1" customWidth="1"/>
    <col min="15616" max="15616" width="8.85546875" style="1" customWidth="1"/>
    <col min="15617" max="15617" width="9.5703125" style="1" customWidth="1"/>
    <col min="15618" max="15618" width="9.140625" style="1"/>
    <col min="15619" max="15619" width="10.140625" style="1" customWidth="1"/>
    <col min="15620" max="15620" width="7.7109375" style="1" customWidth="1"/>
    <col min="15621" max="15621" width="8.42578125" style="1" customWidth="1"/>
    <col min="15622" max="15622" width="8.5703125" style="1" customWidth="1"/>
    <col min="15623" max="15623" width="8.42578125" style="1" customWidth="1"/>
    <col min="15624" max="15865" width="9.140625" style="1"/>
    <col min="15866" max="15866" width="4.28515625" style="1" customWidth="1"/>
    <col min="15867" max="15867" width="5.42578125" style="1" customWidth="1"/>
    <col min="15868" max="15868" width="5.5703125" style="1" customWidth="1"/>
    <col min="15869" max="15869" width="29.5703125" style="1" customWidth="1"/>
    <col min="15870" max="15870" width="10" style="1" customWidth="1"/>
    <col min="15871" max="15871" width="9.28515625" style="1" customWidth="1"/>
    <col min="15872" max="15872" width="8.85546875" style="1" customWidth="1"/>
    <col min="15873" max="15873" width="9.5703125" style="1" customWidth="1"/>
    <col min="15874" max="15874" width="9.140625" style="1"/>
    <col min="15875" max="15875" width="10.140625" style="1" customWidth="1"/>
    <col min="15876" max="15876" width="7.7109375" style="1" customWidth="1"/>
    <col min="15877" max="15877" width="8.42578125" style="1" customWidth="1"/>
    <col min="15878" max="15878" width="8.5703125" style="1" customWidth="1"/>
    <col min="15879" max="15879" width="8.42578125" style="1" customWidth="1"/>
    <col min="15880" max="16121" width="9.140625" style="1"/>
    <col min="16122" max="16122" width="4.28515625" style="1" customWidth="1"/>
    <col min="16123" max="16123" width="5.42578125" style="1" customWidth="1"/>
    <col min="16124" max="16124" width="5.5703125" style="1" customWidth="1"/>
    <col min="16125" max="16125" width="29.5703125" style="1" customWidth="1"/>
    <col min="16126" max="16126" width="10" style="1" customWidth="1"/>
    <col min="16127" max="16127" width="9.28515625" style="1" customWidth="1"/>
    <col min="16128" max="16128" width="8.85546875" style="1" customWidth="1"/>
    <col min="16129" max="16129" width="9.5703125" style="1" customWidth="1"/>
    <col min="16130" max="16130" width="9.140625" style="1"/>
    <col min="16131" max="16131" width="10.140625" style="1" customWidth="1"/>
    <col min="16132" max="16132" width="7.7109375" style="1" customWidth="1"/>
    <col min="16133" max="16133" width="8.42578125" style="1" customWidth="1"/>
    <col min="16134" max="16134" width="8.5703125" style="1" customWidth="1"/>
    <col min="16135" max="16135" width="8.42578125" style="1" customWidth="1"/>
    <col min="16136" max="16384" width="9.140625" style="1"/>
  </cols>
  <sheetData>
    <row r="1" spans="1:11" x14ac:dyDescent="0.2">
      <c r="A1" s="1281" t="s">
        <v>400</v>
      </c>
      <c r="B1" s="1282"/>
      <c r="C1" s="1282"/>
      <c r="D1" s="1282"/>
      <c r="E1" s="1282"/>
      <c r="F1" s="1282"/>
      <c r="G1" s="1282"/>
    </row>
    <row r="2" spans="1:11" ht="13.5" thickBot="1" x14ac:dyDescent="0.25">
      <c r="A2" s="1282"/>
      <c r="B2" s="1282"/>
      <c r="C2" s="1282"/>
      <c r="D2" s="1282"/>
      <c r="E2" s="1282"/>
      <c r="F2" s="1282"/>
      <c r="G2" s="1282"/>
    </row>
    <row r="3" spans="1:11" s="4" customFormat="1" ht="25.5" thickBot="1" x14ac:dyDescent="0.3">
      <c r="B3" s="208"/>
      <c r="C3" s="209"/>
      <c r="D3" s="210" t="s">
        <v>0</v>
      </c>
      <c r="E3" s="211" t="s">
        <v>345</v>
      </c>
      <c r="F3" s="949" t="s">
        <v>346</v>
      </c>
      <c r="G3" s="214" t="s">
        <v>350</v>
      </c>
      <c r="I3" s="996" t="s">
        <v>403</v>
      </c>
    </row>
    <row r="4" spans="1:11" ht="13.5" thickBot="1" x14ac:dyDescent="0.25">
      <c r="B4" s="217"/>
      <c r="C4" s="218"/>
      <c r="D4" s="219" t="s">
        <v>9</v>
      </c>
      <c r="E4" s="220">
        <f t="shared" ref="E4:G4" si="0">SUM(E5:E8)</f>
        <v>191068</v>
      </c>
      <c r="F4" s="860">
        <f t="shared" si="0"/>
        <v>106312</v>
      </c>
      <c r="G4" s="222">
        <f t="shared" si="0"/>
        <v>0</v>
      </c>
      <c r="I4" s="1046"/>
    </row>
    <row r="5" spans="1:11" x14ac:dyDescent="0.2">
      <c r="B5" s="224" t="s">
        <v>10</v>
      </c>
      <c r="C5" s="225"/>
      <c r="D5" s="226" t="s">
        <v>11</v>
      </c>
      <c r="E5" s="227">
        <f t="shared" ref="E5:G5" si="1">SUM(E35+E118+E136+E354+E511)</f>
        <v>16408</v>
      </c>
      <c r="F5" s="861">
        <f t="shared" si="1"/>
        <v>11076</v>
      </c>
      <c r="G5" s="229">
        <f t="shared" si="1"/>
        <v>0</v>
      </c>
      <c r="I5" s="1047"/>
    </row>
    <row r="6" spans="1:11" x14ac:dyDescent="0.2">
      <c r="B6" s="224" t="s">
        <v>12</v>
      </c>
      <c r="C6" s="225"/>
      <c r="D6" s="226" t="s">
        <v>13</v>
      </c>
      <c r="E6" s="231">
        <f t="shared" ref="E6:G6" si="2">SUM(E27)</f>
        <v>80783</v>
      </c>
      <c r="F6" s="862">
        <f t="shared" si="2"/>
        <v>79972</v>
      </c>
      <c r="G6" s="109">
        <f t="shared" si="2"/>
        <v>0</v>
      </c>
      <c r="I6" s="1047"/>
    </row>
    <row r="7" spans="1:11" x14ac:dyDescent="0.2">
      <c r="B7" s="233" t="s">
        <v>14</v>
      </c>
      <c r="C7" s="234"/>
      <c r="D7" s="235" t="s">
        <v>15</v>
      </c>
      <c r="E7" s="236">
        <f t="shared" ref="E7:G7" si="3">SUM(E51+E125+E143+E173+E279+E368+E470+E529+E688+E790)</f>
        <v>10632</v>
      </c>
      <c r="F7" s="863">
        <f t="shared" si="3"/>
        <v>9369</v>
      </c>
      <c r="G7" s="238">
        <f t="shared" si="3"/>
        <v>0</v>
      </c>
      <c r="I7" s="1047"/>
    </row>
    <row r="8" spans="1:11" ht="13.5" thickBot="1" x14ac:dyDescent="0.25">
      <c r="B8" s="233" t="s">
        <v>16</v>
      </c>
      <c r="C8" s="240"/>
      <c r="D8" s="235" t="s">
        <v>17</v>
      </c>
      <c r="E8" s="241">
        <f t="shared" ref="E8:G8" si="4">SUM(E63)</f>
        <v>83245</v>
      </c>
      <c r="F8" s="864">
        <f t="shared" si="4"/>
        <v>5895</v>
      </c>
      <c r="G8" s="243">
        <f t="shared" si="4"/>
        <v>0</v>
      </c>
      <c r="I8" s="1047"/>
    </row>
    <row r="9" spans="1:11" ht="13.5" thickBot="1" x14ac:dyDescent="0.25">
      <c r="B9" s="217"/>
      <c r="C9" s="244"/>
      <c r="D9" s="245" t="s">
        <v>18</v>
      </c>
      <c r="E9" s="246">
        <f t="shared" ref="E9:G9" si="5">SUM(E10:E12)</f>
        <v>184673</v>
      </c>
      <c r="F9" s="860">
        <f t="shared" ref="F9" si="6">SUM(F10:F12)</f>
        <v>106312</v>
      </c>
      <c r="G9" s="222">
        <f t="shared" si="5"/>
        <v>131406</v>
      </c>
      <c r="I9" s="1047"/>
    </row>
    <row r="10" spans="1:11" x14ac:dyDescent="0.2">
      <c r="B10" s="224" t="s">
        <v>19</v>
      </c>
      <c r="C10" s="247"/>
      <c r="D10" s="226" t="s">
        <v>20</v>
      </c>
      <c r="E10" s="248">
        <f t="shared" ref="E10:G10" si="7">SUM(E86+E182+E248+E262+E290+E310+E374+E384+E432+E458+E478+E493+E499+E557+E571+E580+E613+E639+E675+E723+E750+E779)</f>
        <v>173517</v>
      </c>
      <c r="F10" s="865">
        <f t="shared" si="7"/>
        <v>103410</v>
      </c>
      <c r="G10" s="125">
        <f t="shared" si="7"/>
        <v>115656</v>
      </c>
      <c r="I10" s="1047"/>
    </row>
    <row r="11" spans="1:11" x14ac:dyDescent="0.2">
      <c r="B11" s="233" t="s">
        <v>21</v>
      </c>
      <c r="C11" s="234"/>
      <c r="D11" s="235" t="s">
        <v>22</v>
      </c>
      <c r="E11" s="237">
        <f t="shared" ref="E11:G11" si="8">SUM(E346+E438+E621+E767+E730)</f>
        <v>9022</v>
      </c>
      <c r="F11" s="863">
        <f t="shared" si="8"/>
        <v>1408</v>
      </c>
      <c r="G11" s="238">
        <f t="shared" si="8"/>
        <v>15750</v>
      </c>
      <c r="I11" s="1047"/>
      <c r="K11" s="5"/>
    </row>
    <row r="12" spans="1:11" ht="13.5" thickBot="1" x14ac:dyDescent="0.25">
      <c r="B12" s="251" t="s">
        <v>23</v>
      </c>
      <c r="C12" s="252"/>
      <c r="D12" s="253" t="s">
        <v>24</v>
      </c>
      <c r="E12" s="254">
        <f>SUM(E102)</f>
        <v>2134</v>
      </c>
      <c r="F12" s="866">
        <f t="shared" ref="F12:G12" si="9">SUM(F102)</f>
        <v>1494</v>
      </c>
      <c r="G12" s="255">
        <f t="shared" si="9"/>
        <v>0</v>
      </c>
      <c r="I12" s="1047"/>
    </row>
    <row r="13" spans="1:11" ht="13.5" thickBot="1" x14ac:dyDescent="0.25">
      <c r="B13" s="217"/>
      <c r="C13" s="244"/>
      <c r="D13" s="260" t="s">
        <v>25</v>
      </c>
      <c r="E13" s="246">
        <f t="shared" ref="E13:G13" si="10">E4-E9</f>
        <v>6395</v>
      </c>
      <c r="F13" s="860">
        <f t="shared" si="10"/>
        <v>0</v>
      </c>
      <c r="G13" s="222">
        <f t="shared" si="10"/>
        <v>-131406</v>
      </c>
      <c r="I13" s="1047"/>
    </row>
    <row r="14" spans="1:11" ht="13.5" thickBot="1" x14ac:dyDescent="0.25">
      <c r="B14" s="217"/>
      <c r="C14" s="261"/>
      <c r="D14" s="262" t="s">
        <v>26</v>
      </c>
      <c r="E14" s="246">
        <f t="shared" ref="E14:G14" si="11">SUM(E15+E16)</f>
        <v>4097</v>
      </c>
      <c r="F14" s="860">
        <f t="shared" si="11"/>
        <v>0</v>
      </c>
      <c r="G14" s="222">
        <f t="shared" si="11"/>
        <v>0</v>
      </c>
      <c r="I14" s="1047"/>
    </row>
    <row r="15" spans="1:11" x14ac:dyDescent="0.2">
      <c r="B15" s="263" t="s">
        <v>27</v>
      </c>
      <c r="C15" s="264"/>
      <c r="D15" s="235" t="s">
        <v>343</v>
      </c>
      <c r="E15" s="265">
        <f t="shared" ref="E15:G15" si="12">SUM(-E106)</f>
        <v>-3176</v>
      </c>
      <c r="F15" s="867">
        <f t="shared" ref="F15" si="13">SUM(-F106)</f>
        <v>-1494</v>
      </c>
      <c r="G15" s="101">
        <f t="shared" si="12"/>
        <v>0</v>
      </c>
      <c r="I15" s="1047"/>
    </row>
    <row r="16" spans="1:11" ht="13.5" thickBot="1" x14ac:dyDescent="0.25">
      <c r="B16" s="267" t="s">
        <v>28</v>
      </c>
      <c r="C16" s="240"/>
      <c r="D16" s="253" t="s">
        <v>29</v>
      </c>
      <c r="E16" s="268">
        <f>SUM(E68)</f>
        <v>7273</v>
      </c>
      <c r="F16" s="868">
        <f t="shared" ref="F16:G16" si="14">SUM(F68)</f>
        <v>1494</v>
      </c>
      <c r="G16" s="269">
        <f t="shared" si="14"/>
        <v>0</v>
      </c>
      <c r="I16" s="1047"/>
    </row>
    <row r="17" spans="1:11" ht="13.5" thickBot="1" x14ac:dyDescent="0.25">
      <c r="B17" s="271"/>
      <c r="C17" s="272"/>
      <c r="D17" s="273" t="s">
        <v>30</v>
      </c>
      <c r="E17" s="246">
        <f t="shared" ref="E17:G17" si="15">E14+E13</f>
        <v>10492</v>
      </c>
      <c r="F17" s="860">
        <f t="shared" si="15"/>
        <v>0</v>
      </c>
      <c r="G17" s="222">
        <f t="shared" si="15"/>
        <v>-131406</v>
      </c>
      <c r="I17" s="1047"/>
    </row>
    <row r="18" spans="1:11" x14ac:dyDescent="0.2">
      <c r="B18" s="274" t="s">
        <v>31</v>
      </c>
      <c r="C18" s="275"/>
      <c r="D18" s="274"/>
      <c r="E18" s="276"/>
      <c r="F18" s="869"/>
      <c r="G18" s="278"/>
      <c r="I18" s="1047"/>
    </row>
    <row r="19" spans="1:11" ht="13.5" thickBot="1" x14ac:dyDescent="0.25">
      <c r="B19" s="274"/>
      <c r="C19" s="275"/>
      <c r="D19" s="274"/>
      <c r="E19" s="276"/>
      <c r="F19" s="869"/>
      <c r="G19" s="278"/>
      <c r="I19" s="1047"/>
    </row>
    <row r="20" spans="1:11" ht="13.5" thickBot="1" x14ac:dyDescent="0.25">
      <c r="B20" s="280"/>
      <c r="C20" s="281"/>
      <c r="D20" s="281"/>
      <c r="E20" s="282"/>
      <c r="F20" s="950"/>
      <c r="G20" s="1006"/>
      <c r="I20" s="1047"/>
    </row>
    <row r="21" spans="1:11" ht="13.5" thickBot="1" x14ac:dyDescent="0.25">
      <c r="B21" s="287"/>
      <c r="C21" s="288"/>
      <c r="D21" s="219" t="s">
        <v>32</v>
      </c>
      <c r="E21" s="289"/>
      <c r="F21" s="951"/>
      <c r="G21" s="1007"/>
      <c r="I21" s="1048"/>
      <c r="J21" s="6"/>
      <c r="K21" s="6"/>
    </row>
    <row r="22" spans="1:11" x14ac:dyDescent="0.2">
      <c r="B22" s="287"/>
      <c r="C22" s="293"/>
      <c r="D22" s="293" t="s">
        <v>33</v>
      </c>
      <c r="E22" s="294"/>
      <c r="F22" s="951"/>
      <c r="G22" s="1007"/>
      <c r="I22" s="1048"/>
      <c r="J22" s="6"/>
      <c r="K22" s="6"/>
    </row>
    <row r="23" spans="1:11" ht="13.5" thickBot="1" x14ac:dyDescent="0.25">
      <c r="B23" s="295"/>
      <c r="C23" s="296"/>
      <c r="D23" s="296"/>
      <c r="E23" s="297"/>
      <c r="F23" s="952"/>
      <c r="G23" s="1008"/>
      <c r="I23" s="1048"/>
      <c r="J23" s="6"/>
      <c r="K23" s="6"/>
    </row>
    <row r="24" spans="1:11" s="4" customFormat="1" ht="25.5" thickBot="1" x14ac:dyDescent="0.3">
      <c r="B24" s="208"/>
      <c r="C24" s="209"/>
      <c r="D24" s="210" t="s">
        <v>0</v>
      </c>
      <c r="E24" s="211" t="s">
        <v>345</v>
      </c>
      <c r="F24" s="949" t="s">
        <v>346</v>
      </c>
      <c r="G24" s="303" t="s">
        <v>350</v>
      </c>
      <c r="I24" s="1049"/>
    </row>
    <row r="25" spans="1:11" x14ac:dyDescent="0.2">
      <c r="A25" s="1">
        <v>1</v>
      </c>
      <c r="B25" s="73">
        <v>1111</v>
      </c>
      <c r="C25" s="305"/>
      <c r="D25" s="75" t="s">
        <v>37</v>
      </c>
      <c r="E25" s="306">
        <v>31637</v>
      </c>
      <c r="F25" s="861">
        <v>30568</v>
      </c>
      <c r="G25" s="229"/>
      <c r="I25" s="1048"/>
      <c r="J25" s="6"/>
      <c r="K25" s="6"/>
    </row>
    <row r="26" spans="1:11" ht="13.5" thickBot="1" x14ac:dyDescent="0.25">
      <c r="A26" s="1">
        <v>2</v>
      </c>
      <c r="B26" s="309">
        <v>1211</v>
      </c>
      <c r="C26" s="310"/>
      <c r="D26" s="311" t="s">
        <v>38</v>
      </c>
      <c r="E26" s="312">
        <v>49146</v>
      </c>
      <c r="F26" s="862">
        <v>49404</v>
      </c>
      <c r="G26" s="109"/>
      <c r="I26" s="1048"/>
      <c r="J26" s="6"/>
      <c r="K26" s="6"/>
    </row>
    <row r="27" spans="1:11" ht="13.5" thickBot="1" x14ac:dyDescent="0.25">
      <c r="B27" s="314"/>
      <c r="C27" s="315"/>
      <c r="D27" s="40" t="s">
        <v>39</v>
      </c>
      <c r="E27" s="316">
        <f t="shared" ref="E27:G27" si="16">SUM(E25:E26)</f>
        <v>80783</v>
      </c>
      <c r="F27" s="874">
        <f t="shared" ref="F27" si="17">SUM(F25:F26)</f>
        <v>79972</v>
      </c>
      <c r="G27" s="319">
        <f t="shared" si="16"/>
        <v>0</v>
      </c>
      <c r="I27" s="1048"/>
      <c r="J27" s="6"/>
      <c r="K27" s="6"/>
    </row>
    <row r="28" spans="1:11" x14ac:dyDescent="0.2">
      <c r="A28" s="1">
        <v>3</v>
      </c>
      <c r="B28" s="9">
        <v>1341</v>
      </c>
      <c r="C28" s="139"/>
      <c r="D28" s="52" t="s">
        <v>40</v>
      </c>
      <c r="E28" s="53">
        <v>1171</v>
      </c>
      <c r="F28" s="875">
        <v>1100</v>
      </c>
      <c r="G28" s="320"/>
      <c r="I28" s="1048"/>
      <c r="J28" s="6"/>
      <c r="K28" s="6"/>
    </row>
    <row r="29" spans="1:11" x14ac:dyDescent="0.2">
      <c r="A29" s="1">
        <v>4</v>
      </c>
      <c r="B29" s="321">
        <v>1343</v>
      </c>
      <c r="C29" s="147"/>
      <c r="D29" s="322" t="s">
        <v>41</v>
      </c>
      <c r="E29" s="207">
        <v>1732</v>
      </c>
      <c r="F29" s="876">
        <v>1400</v>
      </c>
      <c r="G29" s="324"/>
      <c r="I29" s="1048"/>
      <c r="J29" s="6"/>
      <c r="K29" s="6"/>
    </row>
    <row r="30" spans="1:11" x14ac:dyDescent="0.2">
      <c r="A30" s="1">
        <v>5</v>
      </c>
      <c r="B30" s="321">
        <v>1345</v>
      </c>
      <c r="C30" s="147"/>
      <c r="D30" s="322" t="s">
        <v>42</v>
      </c>
      <c r="E30" s="207">
        <v>1270</v>
      </c>
      <c r="F30" s="876">
        <v>1000</v>
      </c>
      <c r="G30" s="324"/>
      <c r="I30" s="1048"/>
      <c r="J30" s="6"/>
      <c r="K30" s="6"/>
    </row>
    <row r="31" spans="1:11" x14ac:dyDescent="0.2">
      <c r="A31" s="1">
        <v>6</v>
      </c>
      <c r="B31" s="321">
        <v>1347</v>
      </c>
      <c r="C31" s="147"/>
      <c r="D31" s="322" t="s">
        <v>43</v>
      </c>
      <c r="E31" s="207">
        <v>6352</v>
      </c>
      <c r="F31" s="876">
        <v>4000</v>
      </c>
      <c r="G31" s="324"/>
      <c r="I31" s="1048"/>
      <c r="J31" s="6"/>
      <c r="K31" s="6"/>
    </row>
    <row r="32" spans="1:11" x14ac:dyDescent="0.2">
      <c r="B32" s="321">
        <v>1349</v>
      </c>
      <c r="C32" s="147"/>
      <c r="D32" s="322" t="s">
        <v>369</v>
      </c>
      <c r="E32" s="207">
        <v>0</v>
      </c>
      <c r="F32" s="876">
        <v>0</v>
      </c>
      <c r="G32" s="324"/>
      <c r="I32" s="1048"/>
      <c r="J32" s="6"/>
      <c r="K32" s="6"/>
    </row>
    <row r="33" spans="1:11" x14ac:dyDescent="0.2">
      <c r="A33" s="1">
        <v>7</v>
      </c>
      <c r="B33" s="321">
        <v>1351</v>
      </c>
      <c r="C33" s="147"/>
      <c r="D33" s="328" t="s">
        <v>44</v>
      </c>
      <c r="E33" s="149">
        <v>1405</v>
      </c>
      <c r="F33" s="876">
        <v>800</v>
      </c>
      <c r="G33" s="324"/>
      <c r="I33" s="1048"/>
      <c r="J33" s="6"/>
      <c r="K33" s="6"/>
    </row>
    <row r="34" spans="1:11" x14ac:dyDescent="0.2">
      <c r="A34" s="1">
        <v>8</v>
      </c>
      <c r="B34" s="329">
        <v>1361</v>
      </c>
      <c r="C34" s="330"/>
      <c r="D34" s="148" t="s">
        <v>45</v>
      </c>
      <c r="E34" s="149">
        <v>2921</v>
      </c>
      <c r="F34" s="877">
        <v>1500</v>
      </c>
      <c r="G34" s="333"/>
      <c r="I34" s="1048"/>
      <c r="J34" s="6"/>
      <c r="K34" s="6"/>
    </row>
    <row r="35" spans="1:11" ht="13.5" thickBot="1" x14ac:dyDescent="0.25">
      <c r="B35" s="309"/>
      <c r="C35" s="334"/>
      <c r="D35" s="335" t="s">
        <v>46</v>
      </c>
      <c r="E35" s="336">
        <f t="shared" ref="E35:G35" si="18">SUM(E28:E34)</f>
        <v>14851</v>
      </c>
      <c r="F35" s="878">
        <f t="shared" si="18"/>
        <v>9800</v>
      </c>
      <c r="G35" s="339">
        <f t="shared" si="18"/>
        <v>0</v>
      </c>
      <c r="I35" s="1048"/>
      <c r="J35" s="6"/>
      <c r="K35" s="6"/>
    </row>
    <row r="36" spans="1:11" ht="13.5" thickBot="1" x14ac:dyDescent="0.25">
      <c r="B36" s="314"/>
      <c r="C36" s="315"/>
      <c r="D36" s="343" t="s">
        <v>47</v>
      </c>
      <c r="E36" s="344">
        <f t="shared" ref="E36:G36" si="19">SUM(E27+E35)</f>
        <v>95634</v>
      </c>
      <c r="F36" s="879">
        <f t="shared" si="19"/>
        <v>89772</v>
      </c>
      <c r="G36" s="348">
        <f t="shared" si="19"/>
        <v>0</v>
      </c>
      <c r="I36" s="1048"/>
      <c r="J36" s="6"/>
      <c r="K36" s="6"/>
    </row>
    <row r="37" spans="1:11" x14ac:dyDescent="0.2">
      <c r="A37" s="7"/>
      <c r="B37" s="178"/>
      <c r="C37" s="350"/>
      <c r="D37" s="351"/>
      <c r="E37" s="352"/>
      <c r="F37" s="880"/>
      <c r="G37" s="353"/>
      <c r="I37" s="1048"/>
      <c r="J37" s="6"/>
      <c r="K37" s="6"/>
    </row>
    <row r="38" spans="1:11" x14ac:dyDescent="0.2">
      <c r="A38" s="7"/>
      <c r="B38" s="178"/>
      <c r="C38" s="350"/>
      <c r="D38" s="351"/>
      <c r="E38" s="352"/>
      <c r="F38" s="880"/>
      <c r="G38" s="353"/>
      <c r="I38" s="1048"/>
      <c r="J38" s="6"/>
      <c r="K38" s="6"/>
    </row>
    <row r="39" spans="1:11" x14ac:dyDescent="0.2">
      <c r="A39" s="7"/>
      <c r="B39" s="178"/>
      <c r="C39" s="350"/>
      <c r="D39" s="351"/>
      <c r="E39" s="352"/>
      <c r="F39" s="880"/>
      <c r="G39" s="353"/>
      <c r="I39" s="1048"/>
      <c r="J39" s="6"/>
      <c r="K39" s="6"/>
    </row>
    <row r="40" spans="1:11" ht="13.5" thickBot="1" x14ac:dyDescent="0.25">
      <c r="A40" s="7"/>
      <c r="B40" s="178"/>
      <c r="C40" s="350"/>
      <c r="D40" s="351"/>
      <c r="E40" s="352"/>
      <c r="F40" s="880"/>
      <c r="G40" s="353"/>
      <c r="I40" s="1048"/>
      <c r="J40" s="6"/>
      <c r="K40" s="6"/>
    </row>
    <row r="41" spans="1:11" x14ac:dyDescent="0.2">
      <c r="B41" s="280"/>
      <c r="C41" s="281"/>
      <c r="D41" s="281"/>
      <c r="E41" s="282"/>
      <c r="F41" s="950"/>
      <c r="G41" s="1006"/>
      <c r="I41" s="1048"/>
      <c r="J41" s="6"/>
      <c r="K41" s="6"/>
    </row>
    <row r="42" spans="1:11" x14ac:dyDescent="0.2">
      <c r="B42" s="287"/>
      <c r="C42" s="293"/>
      <c r="D42" s="293" t="s">
        <v>48</v>
      </c>
      <c r="E42" s="294"/>
      <c r="F42" s="951"/>
      <c r="G42" s="1007"/>
      <c r="I42" s="1048"/>
      <c r="J42" s="6"/>
      <c r="K42" s="6"/>
    </row>
    <row r="43" spans="1:11" ht="13.5" thickBot="1" x14ac:dyDescent="0.25">
      <c r="B43" s="295"/>
      <c r="C43" s="296"/>
      <c r="D43" s="296"/>
      <c r="E43" s="297"/>
      <c r="F43" s="952"/>
      <c r="G43" s="1008"/>
      <c r="I43" s="1048"/>
      <c r="J43" s="6"/>
      <c r="K43" s="6"/>
    </row>
    <row r="44" spans="1:11" s="4" customFormat="1" ht="25.5" thickBot="1" x14ac:dyDescent="0.3">
      <c r="B44" s="208"/>
      <c r="C44" s="209"/>
      <c r="D44" s="210" t="s">
        <v>0</v>
      </c>
      <c r="E44" s="211" t="s">
        <v>345</v>
      </c>
      <c r="F44" s="949" t="s">
        <v>346</v>
      </c>
      <c r="G44" s="303" t="s">
        <v>350</v>
      </c>
      <c r="I44" s="1049"/>
    </row>
    <row r="45" spans="1:11" x14ac:dyDescent="0.2">
      <c r="A45" s="1">
        <v>9</v>
      </c>
      <c r="B45" s="95">
        <v>2343</v>
      </c>
      <c r="C45" s="359">
        <v>2119</v>
      </c>
      <c r="D45" s="360" t="s">
        <v>49</v>
      </c>
      <c r="E45" s="53">
        <v>2</v>
      </c>
      <c r="F45" s="867">
        <v>2</v>
      </c>
      <c r="G45" s="101"/>
      <c r="I45" s="1048"/>
      <c r="J45" s="6"/>
      <c r="K45" s="6"/>
    </row>
    <row r="46" spans="1:11" x14ac:dyDescent="0.2">
      <c r="A46" s="1">
        <v>10</v>
      </c>
      <c r="B46" s="329">
        <v>2141</v>
      </c>
      <c r="C46" s="330">
        <v>6310</v>
      </c>
      <c r="D46" s="148" t="s">
        <v>50</v>
      </c>
      <c r="E46" s="149">
        <v>60</v>
      </c>
      <c r="F46" s="863">
        <v>50</v>
      </c>
      <c r="G46" s="238"/>
      <c r="I46" s="1048"/>
      <c r="J46" s="6"/>
      <c r="K46" s="6"/>
    </row>
    <row r="47" spans="1:11" x14ac:dyDescent="0.2">
      <c r="A47" s="1">
        <v>11</v>
      </c>
      <c r="B47" s="103">
        <v>2212</v>
      </c>
      <c r="C47" s="104">
        <v>6409</v>
      </c>
      <c r="D47" s="105" t="s">
        <v>51</v>
      </c>
      <c r="E47" s="106">
        <v>2</v>
      </c>
      <c r="F47" s="862">
        <v>0</v>
      </c>
      <c r="G47" s="109"/>
      <c r="I47" s="1048"/>
      <c r="J47" s="6"/>
      <c r="K47" s="6"/>
    </row>
    <row r="48" spans="1:11" x14ac:dyDescent="0.2">
      <c r="A48" s="1">
        <v>12</v>
      </c>
      <c r="B48" s="103">
        <v>2229</v>
      </c>
      <c r="C48" s="104">
        <v>6409</v>
      </c>
      <c r="D48" s="105" t="s">
        <v>52</v>
      </c>
      <c r="E48" s="106">
        <v>3</v>
      </c>
      <c r="F48" s="862">
        <v>0</v>
      </c>
      <c r="G48" s="109"/>
      <c r="I48" s="1048"/>
      <c r="J48" s="6"/>
      <c r="K48" s="6"/>
    </row>
    <row r="49" spans="1:11" x14ac:dyDescent="0.2">
      <c r="A49" s="1">
        <v>13</v>
      </c>
      <c r="B49" s="329">
        <v>2324</v>
      </c>
      <c r="C49" s="330">
        <v>6409</v>
      </c>
      <c r="D49" s="148" t="s">
        <v>53</v>
      </c>
      <c r="E49" s="149">
        <v>48</v>
      </c>
      <c r="F49" s="863">
        <v>0</v>
      </c>
      <c r="G49" s="238"/>
      <c r="I49" s="1048"/>
      <c r="J49" s="6"/>
      <c r="K49" s="6"/>
    </row>
    <row r="50" spans="1:11" ht="13.5" thickBot="1" x14ac:dyDescent="0.25">
      <c r="A50" s="1">
        <v>14</v>
      </c>
      <c r="B50" s="363">
        <v>2329</v>
      </c>
      <c r="C50" s="364">
        <v>6409</v>
      </c>
      <c r="D50" s="365" t="s">
        <v>54</v>
      </c>
      <c r="E50" s="27">
        <v>0</v>
      </c>
      <c r="F50" s="864">
        <v>0</v>
      </c>
      <c r="G50" s="243"/>
      <c r="I50" s="1048"/>
      <c r="J50" s="6"/>
      <c r="K50" s="6"/>
    </row>
    <row r="51" spans="1:11" ht="13.5" thickBot="1" x14ac:dyDescent="0.25">
      <c r="B51" s="29"/>
      <c r="C51" s="369"/>
      <c r="D51" s="304" t="s">
        <v>47</v>
      </c>
      <c r="E51" s="132">
        <f t="shared" ref="E51:G51" si="20">SUM(E45:E50)</f>
        <v>115</v>
      </c>
      <c r="F51" s="860">
        <f t="shared" ref="F51" si="21">SUM(F45:F50)</f>
        <v>52</v>
      </c>
      <c r="G51" s="222">
        <f t="shared" si="20"/>
        <v>0</v>
      </c>
      <c r="I51" s="1048"/>
      <c r="J51" s="6"/>
      <c r="K51" s="6"/>
    </row>
    <row r="52" spans="1:11" x14ac:dyDescent="0.2">
      <c r="B52" s="280"/>
      <c r="C52" s="371"/>
      <c r="D52" s="371"/>
      <c r="E52" s="372"/>
      <c r="F52" s="950"/>
      <c r="G52" s="1006"/>
      <c r="I52" s="1048"/>
      <c r="J52" s="6"/>
      <c r="K52" s="6"/>
    </row>
    <row r="53" spans="1:11" x14ac:dyDescent="0.2">
      <c r="B53" s="287"/>
      <c r="C53" s="293" t="s">
        <v>55</v>
      </c>
      <c r="D53" s="293"/>
      <c r="E53" s="294"/>
      <c r="F53" s="951"/>
      <c r="G53" s="1007"/>
      <c r="I53" s="1048"/>
      <c r="J53" s="6"/>
      <c r="K53" s="6"/>
    </row>
    <row r="54" spans="1:11" ht="13.5" thickBot="1" x14ac:dyDescent="0.25">
      <c r="B54" s="295"/>
      <c r="C54" s="296"/>
      <c r="D54" s="296"/>
      <c r="E54" s="297"/>
      <c r="F54" s="952"/>
      <c r="G54" s="1008"/>
      <c r="I54" s="1048"/>
      <c r="J54" s="6"/>
      <c r="K54" s="6"/>
    </row>
    <row r="55" spans="1:11" s="4" customFormat="1" ht="25.5" thickBot="1" x14ac:dyDescent="0.3">
      <c r="B55" s="208"/>
      <c r="C55" s="209"/>
      <c r="D55" s="210" t="s">
        <v>0</v>
      </c>
      <c r="E55" s="211" t="s">
        <v>345</v>
      </c>
      <c r="F55" s="949" t="s">
        <v>346</v>
      </c>
      <c r="G55" s="303" t="s">
        <v>350</v>
      </c>
      <c r="I55" s="1049"/>
    </row>
    <row r="56" spans="1:11" x14ac:dyDescent="0.2">
      <c r="A56" s="1">
        <v>15</v>
      </c>
      <c r="B56" s="9">
        <v>4111</v>
      </c>
      <c r="C56" s="139"/>
      <c r="D56" s="52" t="s">
        <v>353</v>
      </c>
      <c r="E56" s="306">
        <v>3096</v>
      </c>
      <c r="F56" s="881">
        <v>0</v>
      </c>
      <c r="G56" s="375"/>
      <c r="I56" s="1048"/>
      <c r="J56" s="6"/>
      <c r="K56" s="6"/>
    </row>
    <row r="57" spans="1:11" x14ac:dyDescent="0.2">
      <c r="A57" s="1">
        <v>16</v>
      </c>
      <c r="B57" s="321">
        <v>4111</v>
      </c>
      <c r="C57" s="147"/>
      <c r="D57" s="322" t="s">
        <v>354</v>
      </c>
      <c r="E57" s="207">
        <v>0</v>
      </c>
      <c r="F57" s="882">
        <v>0</v>
      </c>
      <c r="G57" s="377"/>
      <c r="I57" s="1048"/>
      <c r="J57" s="6"/>
      <c r="K57" s="6"/>
    </row>
    <row r="58" spans="1:11" x14ac:dyDescent="0.2">
      <c r="A58" s="1">
        <v>17</v>
      </c>
      <c r="B58" s="329">
        <v>4112</v>
      </c>
      <c r="C58" s="330"/>
      <c r="D58" s="148" t="s">
        <v>56</v>
      </c>
      <c r="E58" s="149">
        <v>6843</v>
      </c>
      <c r="F58" s="877">
        <v>5895</v>
      </c>
      <c r="G58" s="333"/>
      <c r="I58" s="1048"/>
      <c r="J58" s="6"/>
      <c r="K58" s="6"/>
    </row>
    <row r="59" spans="1:11" x14ac:dyDescent="0.2">
      <c r="A59" s="1">
        <v>18</v>
      </c>
      <c r="B59" s="329">
        <v>4116</v>
      </c>
      <c r="C59" s="330"/>
      <c r="D59" s="148" t="s">
        <v>355</v>
      </c>
      <c r="E59" s="149">
        <v>6</v>
      </c>
      <c r="F59" s="877">
        <v>0</v>
      </c>
      <c r="G59" s="333"/>
      <c r="I59" s="1048"/>
      <c r="J59" s="6"/>
      <c r="K59" s="6"/>
    </row>
    <row r="60" spans="1:11" x14ac:dyDescent="0.2">
      <c r="A60" s="1">
        <v>19</v>
      </c>
      <c r="B60" s="329">
        <v>4116</v>
      </c>
      <c r="C60" s="330"/>
      <c r="D60" s="148" t="s">
        <v>57</v>
      </c>
      <c r="E60" s="149">
        <v>0</v>
      </c>
      <c r="F60" s="877">
        <v>0</v>
      </c>
      <c r="G60" s="333"/>
      <c r="I60" s="1048"/>
      <c r="J60" s="6"/>
      <c r="K60" s="6"/>
    </row>
    <row r="61" spans="1:11" x14ac:dyDescent="0.2">
      <c r="A61" s="1">
        <v>20</v>
      </c>
      <c r="B61" s="329">
        <v>4116</v>
      </c>
      <c r="C61" s="330"/>
      <c r="D61" s="148" t="s">
        <v>58</v>
      </c>
      <c r="E61" s="149">
        <v>20200</v>
      </c>
      <c r="F61" s="877">
        <v>0</v>
      </c>
      <c r="G61" s="333"/>
      <c r="I61" s="1048"/>
      <c r="J61" s="6"/>
      <c r="K61" s="6"/>
    </row>
    <row r="62" spans="1:11" ht="13.5" thickBot="1" x14ac:dyDescent="0.25">
      <c r="A62" s="1">
        <v>21</v>
      </c>
      <c r="B62" s="103">
        <v>4116</v>
      </c>
      <c r="C62" s="104"/>
      <c r="D62" s="105" t="s">
        <v>59</v>
      </c>
      <c r="E62" s="106">
        <v>53100</v>
      </c>
      <c r="F62" s="883">
        <v>0</v>
      </c>
      <c r="G62" s="379"/>
      <c r="I62" s="1048"/>
      <c r="J62" s="6"/>
      <c r="K62" s="6"/>
    </row>
    <row r="63" spans="1:11" ht="13.5" thickBot="1" x14ac:dyDescent="0.25">
      <c r="B63" s="380"/>
      <c r="C63" s="381"/>
      <c r="D63" s="382" t="s">
        <v>47</v>
      </c>
      <c r="E63" s="132">
        <f t="shared" ref="E63:G63" si="22">SUM(E56:E62)</f>
        <v>83245</v>
      </c>
      <c r="F63" s="860">
        <f t="shared" si="22"/>
        <v>5895</v>
      </c>
      <c r="G63" s="222">
        <f t="shared" si="22"/>
        <v>0</v>
      </c>
      <c r="I63" s="1048"/>
      <c r="J63" s="6"/>
      <c r="K63" s="6"/>
    </row>
    <row r="64" spans="1:11" x14ac:dyDescent="0.2">
      <c r="B64" s="95"/>
      <c r="C64" s="96"/>
      <c r="D64" s="384" t="s">
        <v>60</v>
      </c>
      <c r="E64" s="385"/>
      <c r="F64" s="867"/>
      <c r="G64" s="101"/>
      <c r="I64" s="1048"/>
      <c r="J64" s="6"/>
      <c r="K64" s="6"/>
    </row>
    <row r="65" spans="1:11" x14ac:dyDescent="0.2">
      <c r="A65" s="1">
        <v>22</v>
      </c>
      <c r="B65" s="329">
        <v>4134</v>
      </c>
      <c r="C65" s="330"/>
      <c r="D65" s="386" t="s">
        <v>61</v>
      </c>
      <c r="E65" s="387">
        <v>1559</v>
      </c>
      <c r="F65" s="863">
        <v>0</v>
      </c>
      <c r="G65" s="238"/>
      <c r="I65" s="1048"/>
      <c r="J65" s="6"/>
      <c r="K65" s="6"/>
    </row>
    <row r="66" spans="1:11" x14ac:dyDescent="0.2">
      <c r="A66" s="1">
        <v>25</v>
      </c>
      <c r="B66" s="329">
        <v>5345</v>
      </c>
      <c r="C66" s="330">
        <v>6330</v>
      </c>
      <c r="D66" s="148" t="s">
        <v>62</v>
      </c>
      <c r="E66" s="149">
        <v>3580</v>
      </c>
      <c r="F66" s="863">
        <v>0</v>
      </c>
      <c r="G66" s="238"/>
      <c r="I66" s="1048"/>
      <c r="J66" s="6"/>
      <c r="K66" s="6"/>
    </row>
    <row r="67" spans="1:11" ht="13.5" thickBot="1" x14ac:dyDescent="0.25">
      <c r="A67" s="1">
        <v>26</v>
      </c>
      <c r="B67" s="103">
        <v>5342</v>
      </c>
      <c r="C67" s="104">
        <v>6330</v>
      </c>
      <c r="D67" s="105" t="s">
        <v>63</v>
      </c>
      <c r="E67" s="87">
        <v>2134</v>
      </c>
      <c r="F67" s="863">
        <v>1494</v>
      </c>
      <c r="G67" s="238"/>
      <c r="I67" s="1048"/>
      <c r="J67" s="8"/>
      <c r="K67" s="6"/>
    </row>
    <row r="68" spans="1:11" ht="13.5" thickBot="1" x14ac:dyDescent="0.25">
      <c r="B68" s="29"/>
      <c r="C68" s="369"/>
      <c r="D68" s="390" t="s">
        <v>47</v>
      </c>
      <c r="E68" s="221">
        <f t="shared" ref="E68:G68" si="23">SUM(E65:E67)</f>
        <v>7273</v>
      </c>
      <c r="F68" s="860">
        <f t="shared" si="23"/>
        <v>1494</v>
      </c>
      <c r="G68" s="222">
        <f t="shared" si="23"/>
        <v>0</v>
      </c>
      <c r="I68" s="1048"/>
      <c r="J68" s="6"/>
      <c r="K68" s="6"/>
    </row>
    <row r="69" spans="1:11" x14ac:dyDescent="0.2">
      <c r="B69" s="22"/>
      <c r="C69" s="22"/>
      <c r="D69" s="200"/>
      <c r="E69" s="393"/>
      <c r="F69" s="884"/>
      <c r="G69" s="394"/>
      <c r="I69" s="1048"/>
      <c r="J69" s="6"/>
      <c r="K69" s="6"/>
    </row>
    <row r="70" spans="1:11" x14ac:dyDescent="0.2">
      <c r="B70" s="22"/>
      <c r="C70" s="22"/>
      <c r="D70" s="200"/>
      <c r="E70" s="393"/>
      <c r="F70" s="884"/>
      <c r="G70" s="394"/>
      <c r="I70" s="1048"/>
      <c r="J70" s="6"/>
      <c r="K70" s="6"/>
    </row>
    <row r="71" spans="1:11" x14ac:dyDescent="0.2">
      <c r="B71" s="22"/>
      <c r="C71" s="22"/>
      <c r="D71" s="200"/>
      <c r="E71" s="396"/>
      <c r="F71" s="884"/>
      <c r="G71" s="394"/>
      <c r="I71" s="1048"/>
      <c r="J71" s="6"/>
      <c r="K71" s="6"/>
    </row>
    <row r="72" spans="1:11" ht="13.5" thickBot="1" x14ac:dyDescent="0.25">
      <c r="B72" s="22"/>
      <c r="C72" s="22"/>
      <c r="D72" s="200"/>
      <c r="E72" s="396"/>
      <c r="F72" s="884"/>
      <c r="G72" s="394"/>
      <c r="I72" s="1048"/>
      <c r="J72" s="6"/>
      <c r="K72" s="6"/>
    </row>
    <row r="73" spans="1:11" ht="13.5" thickBot="1" x14ac:dyDescent="0.25">
      <c r="B73" s="280"/>
      <c r="C73" s="281"/>
      <c r="D73" s="281"/>
      <c r="E73" s="282"/>
      <c r="F73" s="950"/>
      <c r="G73" s="284"/>
      <c r="I73" s="1048"/>
      <c r="J73" s="6"/>
      <c r="K73" s="6"/>
    </row>
    <row r="74" spans="1:11" ht="13.5" thickBot="1" x14ac:dyDescent="0.25">
      <c r="B74" s="287"/>
      <c r="C74" s="398" t="s">
        <v>64</v>
      </c>
      <c r="D74" s="399"/>
      <c r="E74" s="400"/>
      <c r="F74" s="951"/>
      <c r="G74" s="291"/>
      <c r="I74" s="1048"/>
      <c r="J74" s="6"/>
      <c r="K74" s="6"/>
    </row>
    <row r="75" spans="1:11" x14ac:dyDescent="0.2">
      <c r="B75" s="287"/>
      <c r="C75" s="293" t="s">
        <v>65</v>
      </c>
      <c r="D75" s="293"/>
      <c r="E75" s="294"/>
      <c r="F75" s="951"/>
      <c r="G75" s="291"/>
      <c r="I75" s="1048"/>
      <c r="J75" s="6"/>
      <c r="K75" s="6"/>
    </row>
    <row r="76" spans="1:11" ht="13.5" thickBot="1" x14ac:dyDescent="0.25">
      <c r="B76" s="295"/>
      <c r="C76" s="296"/>
      <c r="D76" s="296"/>
      <c r="E76" s="297"/>
      <c r="F76" s="952"/>
      <c r="G76" s="299"/>
      <c r="I76" s="1048"/>
      <c r="J76" s="6"/>
      <c r="K76" s="6"/>
    </row>
    <row r="77" spans="1:11" s="4" customFormat="1" ht="25.5" thickBot="1" x14ac:dyDescent="0.3">
      <c r="B77" s="208"/>
      <c r="C77" s="209"/>
      <c r="D77" s="210" t="s">
        <v>0</v>
      </c>
      <c r="E77" s="211" t="s">
        <v>345</v>
      </c>
      <c r="F77" s="949" t="s">
        <v>346</v>
      </c>
      <c r="G77" s="303" t="s">
        <v>350</v>
      </c>
      <c r="I77" s="1049"/>
    </row>
    <row r="78" spans="1:11" ht="24.75" thickBot="1" x14ac:dyDescent="0.25">
      <c r="A78" s="1">
        <v>27</v>
      </c>
      <c r="B78" s="401" t="s">
        <v>180</v>
      </c>
      <c r="C78" s="402" t="s">
        <v>66</v>
      </c>
      <c r="D78" s="403" t="s">
        <v>67</v>
      </c>
      <c r="E78" s="404">
        <v>1468</v>
      </c>
      <c r="F78" s="865">
        <v>400</v>
      </c>
      <c r="G78" s="125">
        <v>0</v>
      </c>
      <c r="I78" s="1048"/>
      <c r="J78" s="6"/>
      <c r="K78" s="6"/>
    </row>
    <row r="79" spans="1:11" ht="13.5" thickBot="1" x14ac:dyDescent="0.25">
      <c r="B79" s="406"/>
      <c r="C79" s="407"/>
      <c r="D79" s="408" t="s">
        <v>181</v>
      </c>
      <c r="E79" s="122">
        <f t="shared" ref="E79:G79" si="24">SUM(E78)</f>
        <v>1468</v>
      </c>
      <c r="F79" s="874">
        <f t="shared" si="24"/>
        <v>400</v>
      </c>
      <c r="G79" s="319">
        <f t="shared" si="24"/>
        <v>0</v>
      </c>
      <c r="I79" s="1048"/>
      <c r="J79" s="6"/>
      <c r="K79" s="6"/>
    </row>
    <row r="80" spans="1:11" x14ac:dyDescent="0.2">
      <c r="A80" s="1">
        <v>28</v>
      </c>
      <c r="B80" s="9">
        <v>5149</v>
      </c>
      <c r="C80" s="65">
        <v>6310</v>
      </c>
      <c r="D80" s="52" t="s">
        <v>182</v>
      </c>
      <c r="E80" s="53">
        <v>0</v>
      </c>
      <c r="F80" s="885">
        <v>0</v>
      </c>
      <c r="G80" s="144">
        <v>0</v>
      </c>
      <c r="I80" s="1048"/>
      <c r="J80" s="6"/>
      <c r="K80" s="6"/>
    </row>
    <row r="81" spans="1:11" ht="13.5" thickBot="1" x14ac:dyDescent="0.25">
      <c r="A81" s="1">
        <v>29</v>
      </c>
      <c r="B81" s="329">
        <v>5163</v>
      </c>
      <c r="C81" s="330">
        <v>6310</v>
      </c>
      <c r="D81" s="148" t="s">
        <v>183</v>
      </c>
      <c r="E81" s="149">
        <v>145</v>
      </c>
      <c r="F81" s="863">
        <v>140</v>
      </c>
      <c r="G81" s="238">
        <v>120</v>
      </c>
      <c r="I81" s="1048"/>
      <c r="J81" s="6"/>
      <c r="K81" s="6"/>
    </row>
    <row r="82" spans="1:11" ht="13.5" thickBot="1" x14ac:dyDescent="0.25">
      <c r="B82" s="406"/>
      <c r="C82" s="407"/>
      <c r="D82" s="408" t="s">
        <v>184</v>
      </c>
      <c r="E82" s="122">
        <f>SUM(E80:E81)</f>
        <v>145</v>
      </c>
      <c r="F82" s="874">
        <f>SUM(F81:F81)</f>
        <v>140</v>
      </c>
      <c r="G82" s="319">
        <f>SUM(G81:G81)</f>
        <v>120</v>
      </c>
      <c r="I82" s="1048"/>
      <c r="J82" s="6"/>
      <c r="K82" s="6"/>
    </row>
    <row r="83" spans="1:11" x14ac:dyDescent="0.2">
      <c r="A83" s="1">
        <v>31</v>
      </c>
      <c r="B83" s="95">
        <v>5229</v>
      </c>
      <c r="C83" s="96">
        <v>6409</v>
      </c>
      <c r="D83" s="97" t="s">
        <v>185</v>
      </c>
      <c r="E83" s="98">
        <v>34</v>
      </c>
      <c r="F83" s="867">
        <v>0</v>
      </c>
      <c r="G83" s="101">
        <v>0</v>
      </c>
      <c r="I83" s="1048"/>
      <c r="J83" s="6"/>
      <c r="K83" s="6"/>
    </row>
    <row r="84" spans="1:11" ht="13.5" thickBot="1" x14ac:dyDescent="0.25">
      <c r="A84" s="1">
        <v>32</v>
      </c>
      <c r="B84" s="103">
        <v>5901</v>
      </c>
      <c r="C84" s="104">
        <v>6409</v>
      </c>
      <c r="D84" s="105" t="s">
        <v>186</v>
      </c>
      <c r="E84" s="106">
        <v>0</v>
      </c>
      <c r="F84" s="862">
        <v>0</v>
      </c>
      <c r="G84" s="109">
        <v>0</v>
      </c>
      <c r="I84" s="1048"/>
      <c r="J84" s="6"/>
      <c r="K84" s="6"/>
    </row>
    <row r="85" spans="1:11" ht="13.5" thickBot="1" x14ac:dyDescent="0.25">
      <c r="B85" s="411"/>
      <c r="C85" s="412"/>
      <c r="D85" s="113" t="s">
        <v>187</v>
      </c>
      <c r="E85" s="114">
        <f>SUM(E83:E84)</f>
        <v>34</v>
      </c>
      <c r="F85" s="874">
        <f>SUM(F83:F84)</f>
        <v>0</v>
      </c>
      <c r="G85" s="319">
        <f>SUM(G83:G84)</f>
        <v>0</v>
      </c>
      <c r="I85" s="1048"/>
      <c r="J85" s="6"/>
      <c r="K85" s="6"/>
    </row>
    <row r="86" spans="1:11" ht="13.5" thickBot="1" x14ac:dyDescent="0.25">
      <c r="B86" s="29"/>
      <c r="C86" s="369"/>
      <c r="D86" s="304" t="s">
        <v>47</v>
      </c>
      <c r="E86" s="132">
        <f t="shared" ref="E86:G86" si="25">SUM(E79+E82+E85)</f>
        <v>1647</v>
      </c>
      <c r="F86" s="860">
        <f t="shared" si="25"/>
        <v>540</v>
      </c>
      <c r="G86" s="222">
        <f t="shared" si="25"/>
        <v>120</v>
      </c>
      <c r="I86" s="1048"/>
      <c r="J86" s="6"/>
      <c r="K86" s="6"/>
    </row>
    <row r="87" spans="1:11" x14ac:dyDescent="0.2">
      <c r="B87" s="274" t="s">
        <v>68</v>
      </c>
      <c r="C87" s="275"/>
      <c r="D87" s="275"/>
      <c r="E87" s="416"/>
      <c r="F87" s="869"/>
      <c r="G87" s="278"/>
      <c r="I87" s="1048"/>
      <c r="J87" s="6"/>
      <c r="K87" s="6"/>
    </row>
    <row r="88" spans="1:11" ht="13.5" thickBot="1" x14ac:dyDescent="0.25">
      <c r="B88" s="274"/>
      <c r="C88" s="275"/>
      <c r="D88" s="275"/>
      <c r="E88" s="416"/>
      <c r="F88" s="869"/>
      <c r="G88" s="278"/>
      <c r="I88" s="1048"/>
      <c r="J88" s="6"/>
      <c r="K88" s="6"/>
    </row>
    <row r="89" spans="1:11" ht="13.5" thickBot="1" x14ac:dyDescent="0.25">
      <c r="B89" s="417"/>
      <c r="C89" s="371"/>
      <c r="D89" s="373"/>
      <c r="E89" s="418"/>
      <c r="F89" s="950"/>
      <c r="G89" s="284"/>
      <c r="I89" s="1048"/>
      <c r="J89" s="6"/>
      <c r="K89" s="6"/>
    </row>
    <row r="90" spans="1:11" ht="13.5" thickBot="1" x14ac:dyDescent="0.25">
      <c r="B90" s="419"/>
      <c r="C90" s="245" t="s">
        <v>69</v>
      </c>
      <c r="D90" s="399"/>
      <c r="E90" s="400"/>
      <c r="F90" s="951"/>
      <c r="G90" s="291"/>
      <c r="I90" s="1048"/>
      <c r="J90" s="6"/>
      <c r="K90" s="6"/>
    </row>
    <row r="91" spans="1:11" x14ac:dyDescent="0.2">
      <c r="B91" s="419"/>
      <c r="C91" s="293" t="s">
        <v>65</v>
      </c>
      <c r="D91" s="293"/>
      <c r="E91" s="294"/>
      <c r="F91" s="951"/>
      <c r="G91" s="291"/>
      <c r="I91" s="1048"/>
      <c r="J91" s="6"/>
      <c r="K91" s="6"/>
    </row>
    <row r="92" spans="1:11" ht="13.5" thickBot="1" x14ac:dyDescent="0.25">
      <c r="B92" s="421"/>
      <c r="C92" s="300"/>
      <c r="D92" s="300"/>
      <c r="E92" s="422"/>
      <c r="F92" s="952"/>
      <c r="G92" s="299"/>
      <c r="I92" s="1048"/>
      <c r="J92" s="6"/>
      <c r="K92" s="6"/>
    </row>
    <row r="93" spans="1:11" s="4" customFormat="1" ht="25.5" thickBot="1" x14ac:dyDescent="0.3">
      <c r="B93" s="208"/>
      <c r="C93" s="209"/>
      <c r="D93" s="210" t="s">
        <v>0</v>
      </c>
      <c r="E93" s="211" t="s">
        <v>345</v>
      </c>
      <c r="F93" s="949" t="s">
        <v>346</v>
      </c>
      <c r="G93" s="303" t="s">
        <v>350</v>
      </c>
      <c r="I93" s="1049"/>
    </row>
    <row r="94" spans="1:11" x14ac:dyDescent="0.2">
      <c r="A94" s="1">
        <v>33</v>
      </c>
      <c r="B94" s="73">
        <v>5169</v>
      </c>
      <c r="C94" s="74">
        <v>6112</v>
      </c>
      <c r="D94" s="175" t="s">
        <v>188</v>
      </c>
      <c r="E94" s="15">
        <v>35</v>
      </c>
      <c r="F94" s="886">
        <v>36</v>
      </c>
      <c r="G94" s="14"/>
      <c r="I94" s="1048"/>
      <c r="J94" s="6"/>
      <c r="K94" s="6"/>
    </row>
    <row r="95" spans="1:11" x14ac:dyDescent="0.2">
      <c r="A95" s="1">
        <v>34</v>
      </c>
      <c r="B95" s="321">
        <v>5179</v>
      </c>
      <c r="C95" s="425">
        <v>6112</v>
      </c>
      <c r="D95" s="148" t="s">
        <v>189</v>
      </c>
      <c r="E95" s="149">
        <v>27</v>
      </c>
      <c r="F95" s="887">
        <v>38</v>
      </c>
      <c r="G95" s="154"/>
      <c r="I95" s="1048"/>
      <c r="J95" s="6"/>
      <c r="K95" s="6"/>
    </row>
    <row r="96" spans="1:11" x14ac:dyDescent="0.2">
      <c r="A96" s="1">
        <v>35</v>
      </c>
      <c r="B96" s="321">
        <v>5499</v>
      </c>
      <c r="C96" s="425">
        <v>6112</v>
      </c>
      <c r="D96" s="148" t="s">
        <v>190</v>
      </c>
      <c r="E96" s="149">
        <v>20</v>
      </c>
      <c r="F96" s="887">
        <v>62</v>
      </c>
      <c r="G96" s="154"/>
      <c r="I96" s="1048"/>
      <c r="J96" s="6"/>
      <c r="K96" s="6"/>
    </row>
    <row r="97" spans="1:11" x14ac:dyDescent="0.2">
      <c r="A97" s="1">
        <v>36</v>
      </c>
      <c r="B97" s="321">
        <v>5139</v>
      </c>
      <c r="C97" s="425">
        <v>6171</v>
      </c>
      <c r="D97" s="148" t="s">
        <v>191</v>
      </c>
      <c r="E97" s="149">
        <v>0</v>
      </c>
      <c r="F97" s="887">
        <v>0</v>
      </c>
      <c r="G97" s="154"/>
      <c r="I97" s="1048"/>
      <c r="J97" s="6"/>
      <c r="K97" s="6"/>
    </row>
    <row r="98" spans="1:11" x14ac:dyDescent="0.2">
      <c r="A98" s="1">
        <v>37</v>
      </c>
      <c r="B98" s="321">
        <v>5164</v>
      </c>
      <c r="C98" s="425">
        <v>6171</v>
      </c>
      <c r="D98" s="148" t="s">
        <v>192</v>
      </c>
      <c r="E98" s="149">
        <v>22</v>
      </c>
      <c r="F98" s="887">
        <v>30</v>
      </c>
      <c r="G98" s="154"/>
      <c r="I98" s="1048"/>
      <c r="J98" s="6"/>
      <c r="K98" s="6"/>
    </row>
    <row r="99" spans="1:11" x14ac:dyDescent="0.2">
      <c r="A99" s="1">
        <v>38</v>
      </c>
      <c r="B99" s="329">
        <v>5169</v>
      </c>
      <c r="C99" s="330">
        <v>6171</v>
      </c>
      <c r="D99" s="148" t="s">
        <v>188</v>
      </c>
      <c r="E99" s="149">
        <v>477</v>
      </c>
      <c r="F99" s="888">
        <v>310</v>
      </c>
      <c r="G99" s="238"/>
      <c r="I99" s="1048"/>
      <c r="J99" s="6"/>
      <c r="K99" s="6"/>
    </row>
    <row r="100" spans="1:11" x14ac:dyDescent="0.2">
      <c r="A100" s="1">
        <v>39</v>
      </c>
      <c r="B100" s="329">
        <v>5179</v>
      </c>
      <c r="C100" s="330">
        <v>6171</v>
      </c>
      <c r="D100" s="148" t="s">
        <v>189</v>
      </c>
      <c r="E100" s="149">
        <v>620</v>
      </c>
      <c r="F100" s="888">
        <v>468</v>
      </c>
      <c r="G100" s="238"/>
      <c r="I100" s="1048"/>
      <c r="J100" s="6"/>
      <c r="K100" s="6"/>
    </row>
    <row r="101" spans="1:11" ht="13.5" thickBot="1" x14ac:dyDescent="0.25">
      <c r="A101" s="1">
        <v>40</v>
      </c>
      <c r="B101" s="103">
        <v>5499</v>
      </c>
      <c r="C101" s="104">
        <v>6171</v>
      </c>
      <c r="D101" s="105" t="s">
        <v>190</v>
      </c>
      <c r="E101" s="106">
        <v>933</v>
      </c>
      <c r="F101" s="889">
        <v>550</v>
      </c>
      <c r="G101" s="109"/>
      <c r="I101" s="1048"/>
      <c r="J101" s="6"/>
      <c r="K101" s="6"/>
    </row>
    <row r="102" spans="1:11" ht="13.5" thickBot="1" x14ac:dyDescent="0.25">
      <c r="B102" s="216"/>
      <c r="C102" s="390"/>
      <c r="D102" s="304" t="s">
        <v>47</v>
      </c>
      <c r="E102" s="137">
        <f t="shared" ref="E102:G102" si="26">SUM(E94:E101)</f>
        <v>2134</v>
      </c>
      <c r="F102" s="890">
        <f t="shared" ref="F102" si="27">SUM(F94:F101)</f>
        <v>1494</v>
      </c>
      <c r="G102" s="222">
        <f t="shared" si="26"/>
        <v>0</v>
      </c>
      <c r="I102" s="1048"/>
      <c r="J102" s="6"/>
      <c r="K102" s="6"/>
    </row>
    <row r="103" spans="1:11" x14ac:dyDescent="0.2">
      <c r="B103" s="95"/>
      <c r="C103" s="96"/>
      <c r="D103" s="384" t="s">
        <v>60</v>
      </c>
      <c r="E103" s="385"/>
      <c r="F103" s="891"/>
      <c r="G103" s="101"/>
      <c r="I103" s="1048"/>
      <c r="J103" s="6"/>
      <c r="K103" s="6"/>
    </row>
    <row r="104" spans="1:11" x14ac:dyDescent="0.2">
      <c r="A104" s="1">
        <v>41</v>
      </c>
      <c r="B104" s="329">
        <v>4134</v>
      </c>
      <c r="C104" s="330"/>
      <c r="D104" s="148" t="s">
        <v>70</v>
      </c>
      <c r="E104" s="149">
        <v>1505</v>
      </c>
      <c r="F104" s="888">
        <v>1494</v>
      </c>
      <c r="G104" s="238"/>
      <c r="I104" s="1048"/>
      <c r="J104" s="6"/>
      <c r="K104" s="6"/>
    </row>
    <row r="105" spans="1:11" ht="13.5" thickBot="1" x14ac:dyDescent="0.25">
      <c r="A105" s="1">
        <v>42</v>
      </c>
      <c r="B105" s="103">
        <v>5345</v>
      </c>
      <c r="C105" s="104">
        <v>6330</v>
      </c>
      <c r="D105" s="105" t="s">
        <v>71</v>
      </c>
      <c r="E105" s="106">
        <v>1671</v>
      </c>
      <c r="F105" s="889">
        <v>0</v>
      </c>
      <c r="G105" s="109">
        <v>0</v>
      </c>
      <c r="I105" s="1048"/>
      <c r="J105" s="6"/>
      <c r="K105" s="6"/>
    </row>
    <row r="106" spans="1:11" ht="13.5" thickBot="1" x14ac:dyDescent="0.25">
      <c r="B106" s="216"/>
      <c r="C106" s="390"/>
      <c r="D106" s="304" t="s">
        <v>47</v>
      </c>
      <c r="E106" s="132">
        <f t="shared" ref="E106:G106" si="28">SUM(E104:E105)</f>
        <v>3176</v>
      </c>
      <c r="F106" s="892">
        <f t="shared" si="28"/>
        <v>1494</v>
      </c>
      <c r="G106" s="222">
        <f t="shared" si="28"/>
        <v>0</v>
      </c>
      <c r="I106" s="1048"/>
      <c r="J106" s="6"/>
      <c r="K106" s="6"/>
    </row>
    <row r="107" spans="1:11" x14ac:dyDescent="0.2">
      <c r="B107" s="279"/>
      <c r="C107" s="279"/>
      <c r="D107" s="279"/>
      <c r="E107" s="436"/>
      <c r="F107" s="893"/>
      <c r="G107" s="437"/>
      <c r="I107" s="1048"/>
      <c r="J107" s="6"/>
      <c r="K107" s="6"/>
    </row>
    <row r="108" spans="1:11" x14ac:dyDescent="0.2">
      <c r="B108" s="279"/>
      <c r="C108" s="279"/>
      <c r="D108" s="279"/>
      <c r="E108" s="436"/>
      <c r="F108" s="893"/>
      <c r="G108" s="437"/>
      <c r="I108" s="1048"/>
      <c r="J108" s="6"/>
      <c r="K108" s="6"/>
    </row>
    <row r="109" spans="1:11" x14ac:dyDescent="0.2">
      <c r="B109" s="438" t="s">
        <v>72</v>
      </c>
      <c r="C109" s="439"/>
      <c r="D109" s="439"/>
      <c r="E109" s="440"/>
      <c r="F109" s="894"/>
      <c r="G109" s="442"/>
      <c r="I109" s="1048"/>
      <c r="J109" s="6"/>
      <c r="K109" s="6"/>
    </row>
    <row r="110" spans="1:11" x14ac:dyDescent="0.2">
      <c r="B110" s="274" t="s">
        <v>73</v>
      </c>
      <c r="C110" s="275"/>
      <c r="D110" s="275"/>
      <c r="E110" s="416"/>
      <c r="F110" s="869"/>
      <c r="G110" s="278"/>
      <c r="I110" s="1048"/>
      <c r="J110" s="6"/>
      <c r="K110" s="6"/>
    </row>
    <row r="111" spans="1:11" ht="13.5" thickBot="1" x14ac:dyDescent="0.25">
      <c r="B111" s="443"/>
      <c r="C111" s="279"/>
      <c r="D111" s="279"/>
      <c r="E111" s="436"/>
      <c r="F111" s="869"/>
      <c r="G111" s="278"/>
      <c r="I111" s="1048"/>
      <c r="J111" s="6"/>
      <c r="K111" s="6"/>
    </row>
    <row r="112" spans="1:11" ht="13.5" thickBot="1" x14ac:dyDescent="0.25">
      <c r="B112" s="280"/>
      <c r="C112" s="281"/>
      <c r="D112" s="281"/>
      <c r="E112" s="282"/>
      <c r="F112" s="950"/>
      <c r="G112" s="284"/>
      <c r="I112" s="1048"/>
      <c r="J112" s="6"/>
      <c r="K112" s="6"/>
    </row>
    <row r="113" spans="1:11" ht="13.5" thickBot="1" x14ac:dyDescent="0.25">
      <c r="B113" s="287"/>
      <c r="C113" s="288"/>
      <c r="D113" s="219" t="s">
        <v>32</v>
      </c>
      <c r="E113" s="289"/>
      <c r="F113" s="951"/>
      <c r="G113" s="291"/>
      <c r="I113" s="1048"/>
      <c r="J113" s="6"/>
      <c r="K113" s="6"/>
    </row>
    <row r="114" spans="1:11" x14ac:dyDescent="0.2">
      <c r="B114" s="287"/>
      <c r="C114" s="293"/>
      <c r="D114" s="293" t="s">
        <v>33</v>
      </c>
      <c r="E114" s="294"/>
      <c r="F114" s="951"/>
      <c r="G114" s="291"/>
      <c r="I114" s="1048"/>
      <c r="J114" s="6"/>
      <c r="K114" s="6"/>
    </row>
    <row r="115" spans="1:11" ht="13.5" thickBot="1" x14ac:dyDescent="0.25">
      <c r="B115" s="295"/>
      <c r="C115" s="296"/>
      <c r="D115" s="296"/>
      <c r="E115" s="297"/>
      <c r="F115" s="952"/>
      <c r="G115" s="299"/>
      <c r="I115" s="1048"/>
      <c r="J115" s="6"/>
      <c r="K115" s="6"/>
    </row>
    <row r="116" spans="1:11" s="4" customFormat="1" ht="25.5" thickBot="1" x14ac:dyDescent="0.3">
      <c r="B116" s="208"/>
      <c r="C116" s="209"/>
      <c r="D116" s="210" t="s">
        <v>0</v>
      </c>
      <c r="E116" s="211" t="s">
        <v>345</v>
      </c>
      <c r="F116" s="949" t="s">
        <v>346</v>
      </c>
      <c r="G116" s="303" t="s">
        <v>350</v>
      </c>
      <c r="I116" s="1049"/>
    </row>
    <row r="117" spans="1:11" ht="13.5" thickBot="1" x14ac:dyDescent="0.25">
      <c r="A117" s="1">
        <v>43</v>
      </c>
      <c r="B117" s="444">
        <v>1361</v>
      </c>
      <c r="C117" s="445"/>
      <c r="D117" s="198" t="s">
        <v>74</v>
      </c>
      <c r="E117" s="128">
        <v>143</v>
      </c>
      <c r="F117" s="865">
        <v>150</v>
      </c>
      <c r="G117" s="125"/>
      <c r="I117" s="1048"/>
      <c r="J117" s="6"/>
      <c r="K117" s="6"/>
    </row>
    <row r="118" spans="1:11" ht="13.5" thickBot="1" x14ac:dyDescent="0.25">
      <c r="B118" s="29"/>
      <c r="C118" s="369"/>
      <c r="D118" s="390" t="s">
        <v>47</v>
      </c>
      <c r="E118" s="446">
        <f>SUM(E117)</f>
        <v>143</v>
      </c>
      <c r="F118" s="860">
        <f>SUM(F117:F117)</f>
        <v>150</v>
      </c>
      <c r="G118" s="222">
        <f>SUM(G117:G117)</f>
        <v>0</v>
      </c>
      <c r="I118" s="1048"/>
      <c r="J118" s="6"/>
      <c r="K118" s="6"/>
    </row>
    <row r="119" spans="1:11" x14ac:dyDescent="0.2">
      <c r="B119" s="280"/>
      <c r="C119" s="281"/>
      <c r="D119" s="281"/>
      <c r="E119" s="282"/>
      <c r="F119" s="950"/>
      <c r="G119" s="284"/>
      <c r="I119" s="1048"/>
      <c r="J119" s="6"/>
      <c r="K119" s="6"/>
    </row>
    <row r="120" spans="1:11" x14ac:dyDescent="0.2">
      <c r="B120" s="287"/>
      <c r="C120" s="293"/>
      <c r="D120" s="293" t="s">
        <v>48</v>
      </c>
      <c r="E120" s="294"/>
      <c r="F120" s="951"/>
      <c r="G120" s="291"/>
      <c r="I120" s="1048"/>
      <c r="J120" s="6"/>
      <c r="K120" s="6"/>
    </row>
    <row r="121" spans="1:11" ht="13.5" thickBot="1" x14ac:dyDescent="0.25">
      <c r="B121" s="295"/>
      <c r="C121" s="296"/>
      <c r="D121" s="296"/>
      <c r="E121" s="297"/>
      <c r="F121" s="952"/>
      <c r="G121" s="299"/>
      <c r="I121" s="1048"/>
      <c r="J121" s="6"/>
      <c r="K121" s="6"/>
    </row>
    <row r="122" spans="1:11" ht="24.75" thickBot="1" x14ac:dyDescent="0.25">
      <c r="B122" s="210" t="s">
        <v>34</v>
      </c>
      <c r="C122" s="208" t="s">
        <v>35</v>
      </c>
      <c r="D122" s="210" t="s">
        <v>0</v>
      </c>
      <c r="E122" s="211" t="s">
        <v>36</v>
      </c>
      <c r="F122" s="873" t="s">
        <v>4</v>
      </c>
      <c r="G122" s="303" t="s">
        <v>4</v>
      </c>
      <c r="I122" s="1048"/>
      <c r="J122" s="6"/>
      <c r="K122" s="6"/>
    </row>
    <row r="123" spans="1:11" x14ac:dyDescent="0.2">
      <c r="A123" s="1">
        <v>44</v>
      </c>
      <c r="B123" s="103">
        <v>2212</v>
      </c>
      <c r="C123" s="445">
        <v>2169</v>
      </c>
      <c r="D123" s="447" t="s">
        <v>75</v>
      </c>
      <c r="E123" s="448">
        <v>32</v>
      </c>
      <c r="F123" s="865">
        <v>100</v>
      </c>
      <c r="G123" s="125"/>
      <c r="I123" s="1048"/>
      <c r="J123" s="6"/>
      <c r="K123" s="6"/>
    </row>
    <row r="124" spans="1:11" ht="13.5" thickBot="1" x14ac:dyDescent="0.25">
      <c r="A124" s="1">
        <v>45</v>
      </c>
      <c r="B124" s="449">
        <v>2324</v>
      </c>
      <c r="C124" s="85">
        <v>2169</v>
      </c>
      <c r="D124" s="450" t="s">
        <v>76</v>
      </c>
      <c r="E124" s="451">
        <v>4</v>
      </c>
      <c r="F124" s="895">
        <v>0</v>
      </c>
      <c r="G124" s="91">
        <v>0</v>
      </c>
      <c r="I124" s="1048"/>
      <c r="J124" s="6"/>
      <c r="K124" s="6"/>
    </row>
    <row r="125" spans="1:11" ht="13.5" thickBot="1" x14ac:dyDescent="0.25">
      <c r="B125" s="453"/>
      <c r="C125" s="454"/>
      <c r="D125" s="455" t="s">
        <v>47</v>
      </c>
      <c r="E125" s="456">
        <f t="shared" ref="E125:G125" si="29">SUM(E123:E124)</f>
        <v>36</v>
      </c>
      <c r="F125" s="860">
        <f t="shared" si="29"/>
        <v>100</v>
      </c>
      <c r="G125" s="222">
        <f t="shared" si="29"/>
        <v>0</v>
      </c>
      <c r="I125" s="1048"/>
      <c r="J125" s="6"/>
      <c r="K125" s="6"/>
    </row>
    <row r="126" spans="1:11" x14ac:dyDescent="0.2">
      <c r="B126" s="22"/>
      <c r="C126" s="22"/>
      <c r="D126" s="22"/>
      <c r="E126" s="168"/>
      <c r="F126" s="869"/>
      <c r="G126" s="278"/>
      <c r="I126" s="1048"/>
      <c r="J126" s="6"/>
      <c r="K126" s="6"/>
    </row>
    <row r="127" spans="1:11" x14ac:dyDescent="0.2">
      <c r="B127" s="22"/>
      <c r="C127" s="22"/>
      <c r="D127" s="22"/>
      <c r="E127" s="168"/>
      <c r="F127" s="869"/>
      <c r="G127" s="278"/>
      <c r="I127" s="1048"/>
      <c r="J127" s="6"/>
      <c r="K127" s="6"/>
    </row>
    <row r="128" spans="1:11" x14ac:dyDescent="0.2">
      <c r="B128" s="274" t="s">
        <v>77</v>
      </c>
      <c r="C128" s="275"/>
      <c r="D128" s="275"/>
      <c r="E128" s="416"/>
      <c r="F128" s="896"/>
      <c r="G128" s="275"/>
      <c r="I128" s="1048"/>
      <c r="J128" s="6"/>
      <c r="K128" s="6"/>
    </row>
    <row r="129" spans="1:11" ht="13.5" thickBot="1" x14ac:dyDescent="0.25">
      <c r="B129" s="274"/>
      <c r="C129" s="275"/>
      <c r="D129" s="275"/>
      <c r="E129" s="416"/>
      <c r="F129" s="896"/>
      <c r="G129" s="275"/>
      <c r="I129" s="1048"/>
      <c r="J129" s="6"/>
      <c r="K129" s="6"/>
    </row>
    <row r="130" spans="1:11" ht="13.5" thickBot="1" x14ac:dyDescent="0.25">
      <c r="B130" s="280"/>
      <c r="C130" s="281"/>
      <c r="D130" s="281"/>
      <c r="E130" s="282"/>
      <c r="F130" s="950"/>
      <c r="G130" s="1006"/>
      <c r="I130" s="1048"/>
      <c r="J130" s="6"/>
      <c r="K130" s="6"/>
    </row>
    <row r="131" spans="1:11" ht="13.5" thickBot="1" x14ac:dyDescent="0.25">
      <c r="B131" s="287"/>
      <c r="C131" s="288"/>
      <c r="D131" s="219" t="s">
        <v>32</v>
      </c>
      <c r="E131" s="289"/>
      <c r="F131" s="951"/>
      <c r="G131" s="1007"/>
      <c r="I131" s="1048"/>
      <c r="J131" s="6"/>
      <c r="K131" s="6"/>
    </row>
    <row r="132" spans="1:11" x14ac:dyDescent="0.2">
      <c r="B132" s="287"/>
      <c r="C132" s="293"/>
      <c r="D132" s="293" t="s">
        <v>33</v>
      </c>
      <c r="E132" s="294"/>
      <c r="F132" s="951"/>
      <c r="G132" s="1007"/>
      <c r="I132" s="1048"/>
      <c r="J132" s="6"/>
      <c r="K132" s="6"/>
    </row>
    <row r="133" spans="1:11" ht="13.5" thickBot="1" x14ac:dyDescent="0.25">
      <c r="B133" s="295"/>
      <c r="C133" s="296"/>
      <c r="D133" s="296"/>
      <c r="E133" s="297"/>
      <c r="F133" s="952"/>
      <c r="G133" s="1008"/>
      <c r="I133" s="1048"/>
      <c r="J133" s="6"/>
      <c r="K133" s="6"/>
    </row>
    <row r="134" spans="1:11" s="4" customFormat="1" ht="25.5" thickBot="1" x14ac:dyDescent="0.3">
      <c r="B134" s="208"/>
      <c r="C134" s="209"/>
      <c r="D134" s="210" t="s">
        <v>0</v>
      </c>
      <c r="E134" s="211" t="s">
        <v>345</v>
      </c>
      <c r="F134" s="949" t="s">
        <v>346</v>
      </c>
      <c r="G134" s="303" t="s">
        <v>350</v>
      </c>
      <c r="I134" s="1049"/>
    </row>
    <row r="135" spans="1:11" ht="13.5" thickBot="1" x14ac:dyDescent="0.25">
      <c r="A135" s="1">
        <v>46</v>
      </c>
      <c r="B135" s="329">
        <v>1361</v>
      </c>
      <c r="C135" s="330"/>
      <c r="D135" s="463" t="s">
        <v>78</v>
      </c>
      <c r="E135" s="464">
        <v>167</v>
      </c>
      <c r="F135" s="877">
        <v>150</v>
      </c>
      <c r="G135" s="333"/>
      <c r="I135" s="1048"/>
      <c r="J135" s="6"/>
      <c r="K135" s="6"/>
    </row>
    <row r="136" spans="1:11" ht="13.5" thickBot="1" x14ac:dyDescent="0.25">
      <c r="B136" s="29"/>
      <c r="C136" s="466"/>
      <c r="D136" s="63" t="s">
        <v>81</v>
      </c>
      <c r="E136" s="137">
        <f>SUM(E135)</f>
        <v>167</v>
      </c>
      <c r="F136" s="874">
        <f t="shared" ref="F136:G136" si="30">SUM(F135:F135)</f>
        <v>150</v>
      </c>
      <c r="G136" s="319">
        <f t="shared" si="30"/>
        <v>0</v>
      </c>
      <c r="I136" s="1048"/>
      <c r="J136" s="6"/>
      <c r="K136" s="6"/>
    </row>
    <row r="137" spans="1:11" x14ac:dyDescent="0.2">
      <c r="B137" s="468"/>
      <c r="C137" s="285"/>
      <c r="D137" s="285"/>
      <c r="E137" s="469"/>
      <c r="F137" s="950"/>
      <c r="G137" s="1006"/>
      <c r="I137" s="1048"/>
      <c r="J137" s="6"/>
      <c r="K137" s="6"/>
    </row>
    <row r="138" spans="1:11" x14ac:dyDescent="0.2">
      <c r="B138" s="287"/>
      <c r="C138" s="293"/>
      <c r="D138" s="293" t="s">
        <v>48</v>
      </c>
      <c r="E138" s="294"/>
      <c r="F138" s="951"/>
      <c r="G138" s="1007"/>
      <c r="I138" s="1048"/>
      <c r="J138" s="6"/>
      <c r="K138" s="6"/>
    </row>
    <row r="139" spans="1:11" ht="13.5" thickBot="1" x14ac:dyDescent="0.25">
      <c r="B139" s="295"/>
      <c r="C139" s="296"/>
      <c r="D139" s="296"/>
      <c r="E139" s="297"/>
      <c r="F139" s="952"/>
      <c r="G139" s="1008"/>
      <c r="I139" s="1048"/>
      <c r="J139" s="6"/>
      <c r="K139" s="6"/>
    </row>
    <row r="140" spans="1:11" s="4" customFormat="1" ht="25.5" thickBot="1" x14ac:dyDescent="0.3">
      <c r="B140" s="208"/>
      <c r="C140" s="209"/>
      <c r="D140" s="210" t="s">
        <v>0</v>
      </c>
      <c r="E140" s="211" t="s">
        <v>345</v>
      </c>
      <c r="F140" s="949" t="s">
        <v>346</v>
      </c>
      <c r="G140" s="303" t="s">
        <v>350</v>
      </c>
      <c r="I140" s="1049"/>
    </row>
    <row r="141" spans="1:11" x14ac:dyDescent="0.2">
      <c r="A141" s="1">
        <v>47</v>
      </c>
      <c r="B141" s="471">
        <v>2212</v>
      </c>
      <c r="C141" s="472">
        <v>2212</v>
      </c>
      <c r="D141" s="473" t="s">
        <v>79</v>
      </c>
      <c r="E141" s="474">
        <v>66</v>
      </c>
      <c r="F141" s="897">
        <v>50</v>
      </c>
      <c r="G141" s="478"/>
      <c r="I141" s="1048"/>
      <c r="J141" s="6"/>
      <c r="K141" s="6"/>
    </row>
    <row r="142" spans="1:11" ht="13.5" thickBot="1" x14ac:dyDescent="0.25">
      <c r="A142" s="1">
        <v>48</v>
      </c>
      <c r="B142" s="363">
        <v>2324</v>
      </c>
      <c r="C142" s="364">
        <v>2212</v>
      </c>
      <c r="D142" s="481" t="s">
        <v>80</v>
      </c>
      <c r="E142" s="482">
        <v>7</v>
      </c>
      <c r="F142" s="898">
        <v>0</v>
      </c>
      <c r="G142" s="484"/>
      <c r="I142" s="1048"/>
      <c r="J142" s="6"/>
      <c r="K142" s="6"/>
    </row>
    <row r="143" spans="1:11" ht="13.5" thickBot="1" x14ac:dyDescent="0.25">
      <c r="B143" s="216"/>
      <c r="C143" s="485"/>
      <c r="D143" s="486" t="s">
        <v>81</v>
      </c>
      <c r="E143" s="487">
        <f t="shared" ref="E143:G143" si="31">SUM(E141:E142)</f>
        <v>73</v>
      </c>
      <c r="F143" s="899">
        <f t="shared" si="31"/>
        <v>50</v>
      </c>
      <c r="G143" s="489">
        <f t="shared" si="31"/>
        <v>0</v>
      </c>
      <c r="I143" s="1048"/>
      <c r="J143" s="6"/>
      <c r="K143" s="6"/>
    </row>
    <row r="144" spans="1:11" x14ac:dyDescent="0.2">
      <c r="B144" s="200"/>
      <c r="C144" s="200"/>
      <c r="D144" s="492"/>
      <c r="E144" s="493"/>
      <c r="F144" s="900"/>
      <c r="G144" s="72"/>
      <c r="I144" s="1048"/>
      <c r="J144" s="6"/>
      <c r="K144" s="6"/>
    </row>
    <row r="145" spans="1:11" x14ac:dyDescent="0.2">
      <c r="B145" s="200"/>
      <c r="C145" s="200"/>
      <c r="D145" s="492"/>
      <c r="E145" s="493"/>
      <c r="F145" s="900"/>
      <c r="G145" s="72"/>
      <c r="I145" s="1048"/>
      <c r="J145" s="6"/>
      <c r="K145" s="6"/>
    </row>
    <row r="146" spans="1:11" x14ac:dyDescent="0.2">
      <c r="B146" s="200"/>
      <c r="C146" s="200"/>
      <c r="D146" s="492"/>
      <c r="E146" s="493"/>
      <c r="F146" s="900"/>
      <c r="G146" s="72"/>
      <c r="I146" s="1048"/>
      <c r="J146" s="6"/>
      <c r="K146" s="6"/>
    </row>
    <row r="147" spans="1:11" x14ac:dyDescent="0.2">
      <c r="B147" s="438" t="s">
        <v>82</v>
      </c>
      <c r="C147" s="495"/>
      <c r="D147" s="496"/>
      <c r="E147" s="497"/>
      <c r="F147" s="900"/>
      <c r="G147" s="72"/>
      <c r="I147" s="1048"/>
      <c r="J147" s="6"/>
      <c r="K147" s="6"/>
    </row>
    <row r="148" spans="1:11" x14ac:dyDescent="0.2">
      <c r="B148" s="274" t="s">
        <v>83</v>
      </c>
      <c r="C148" s="200"/>
      <c r="D148" s="492"/>
      <c r="E148" s="493"/>
      <c r="F148" s="900"/>
      <c r="G148" s="72"/>
      <c r="I148" s="1048"/>
      <c r="J148" s="6"/>
      <c r="K148" s="6"/>
    </row>
    <row r="149" spans="1:11" ht="13.5" thickBot="1" x14ac:dyDescent="0.25">
      <c r="B149" s="274"/>
      <c r="C149" s="200"/>
      <c r="D149" s="492"/>
      <c r="E149" s="493"/>
      <c r="F149" s="900"/>
      <c r="G149" s="72"/>
      <c r="I149" s="1048"/>
      <c r="J149" s="6"/>
      <c r="K149" s="6"/>
    </row>
    <row r="150" spans="1:11" ht="13.5" thickBot="1" x14ac:dyDescent="0.25">
      <c r="B150" s="468"/>
      <c r="C150" s="468"/>
      <c r="D150" s="285"/>
      <c r="E150" s="469"/>
      <c r="F150" s="950"/>
      <c r="G150" s="1006"/>
      <c r="I150" s="1048"/>
      <c r="J150" s="6"/>
      <c r="K150" s="6"/>
    </row>
    <row r="151" spans="1:11" ht="13.5" thickBot="1" x14ac:dyDescent="0.25">
      <c r="B151" s="499"/>
      <c r="C151" s="499"/>
      <c r="D151" s="219" t="s">
        <v>32</v>
      </c>
      <c r="E151" s="289"/>
      <c r="F151" s="951"/>
      <c r="G151" s="1007"/>
      <c r="I151" s="1048"/>
      <c r="J151" s="6"/>
      <c r="K151" s="6"/>
    </row>
    <row r="152" spans="1:11" x14ac:dyDescent="0.2">
      <c r="B152" s="287"/>
      <c r="C152" s="287"/>
      <c r="D152" s="293" t="s">
        <v>48</v>
      </c>
      <c r="E152" s="294"/>
      <c r="F152" s="951"/>
      <c r="G152" s="1007"/>
      <c r="I152" s="1048"/>
      <c r="J152" s="6"/>
      <c r="K152" s="6"/>
    </row>
    <row r="153" spans="1:11" ht="13.5" thickBot="1" x14ac:dyDescent="0.25">
      <c r="B153" s="295"/>
      <c r="C153" s="295"/>
      <c r="D153" s="296"/>
      <c r="E153" s="297"/>
      <c r="F153" s="952"/>
      <c r="G153" s="1008"/>
      <c r="I153" s="1048"/>
      <c r="J153" s="6"/>
      <c r="K153" s="6"/>
    </row>
    <row r="154" spans="1:11" s="4" customFormat="1" ht="25.5" thickBot="1" x14ac:dyDescent="0.3">
      <c r="B154" s="208"/>
      <c r="C154" s="208"/>
      <c r="D154" s="210" t="s">
        <v>0</v>
      </c>
      <c r="E154" s="211" t="s">
        <v>345</v>
      </c>
      <c r="F154" s="949" t="s">
        <v>346</v>
      </c>
      <c r="G154" s="303" t="s">
        <v>350</v>
      </c>
      <c r="I154" s="1049"/>
    </row>
    <row r="155" spans="1:11" x14ac:dyDescent="0.2">
      <c r="A155" s="1">
        <v>49</v>
      </c>
      <c r="B155" s="500">
        <v>2132</v>
      </c>
      <c r="C155" s="501">
        <v>3111</v>
      </c>
      <c r="D155" s="502" t="s">
        <v>84</v>
      </c>
      <c r="E155" s="503">
        <v>75</v>
      </c>
      <c r="F155" s="901">
        <v>50</v>
      </c>
      <c r="G155" s="505"/>
      <c r="I155" s="1048"/>
      <c r="J155" s="6"/>
      <c r="K155" s="6"/>
    </row>
    <row r="156" spans="1:11" ht="13.5" thickBot="1" x14ac:dyDescent="0.25">
      <c r="A156" s="1">
        <v>50</v>
      </c>
      <c r="B156" s="508">
        <v>2322</v>
      </c>
      <c r="C156" s="509">
        <v>3111</v>
      </c>
      <c r="D156" s="510" t="s">
        <v>85</v>
      </c>
      <c r="E156" s="511">
        <v>12</v>
      </c>
      <c r="F156" s="902">
        <v>0</v>
      </c>
      <c r="G156" s="513">
        <v>0</v>
      </c>
      <c r="I156" s="1048"/>
      <c r="J156" s="6"/>
      <c r="K156" s="6"/>
    </row>
    <row r="157" spans="1:11" ht="13.5" thickBot="1" x14ac:dyDescent="0.25">
      <c r="B157" s="314"/>
      <c r="C157" s="516"/>
      <c r="D157" s="40" t="s">
        <v>86</v>
      </c>
      <c r="E157" s="71">
        <f t="shared" ref="E157:G157" si="32">SUM(E155:E156)</f>
        <v>87</v>
      </c>
      <c r="F157" s="899">
        <f t="shared" si="32"/>
        <v>50</v>
      </c>
      <c r="G157" s="489">
        <f t="shared" si="32"/>
        <v>0</v>
      </c>
      <c r="I157" s="1048"/>
      <c r="J157" s="6"/>
      <c r="K157" s="6"/>
    </row>
    <row r="158" spans="1:11" ht="13.5" thickBot="1" x14ac:dyDescent="0.25">
      <c r="A158" s="1">
        <v>51</v>
      </c>
      <c r="B158" s="9">
        <v>2111</v>
      </c>
      <c r="C158" s="65">
        <v>3421</v>
      </c>
      <c r="D158" s="52" t="s">
        <v>87</v>
      </c>
      <c r="E158" s="53">
        <v>444</v>
      </c>
      <c r="F158" s="903">
        <v>0</v>
      </c>
      <c r="G158" s="56"/>
      <c r="I158" s="1048"/>
      <c r="J158" s="6"/>
      <c r="K158" s="6"/>
    </row>
    <row r="159" spans="1:11" ht="13.5" thickBot="1" x14ac:dyDescent="0.25">
      <c r="B159" s="314"/>
      <c r="C159" s="516"/>
      <c r="D159" s="40" t="s">
        <v>88</v>
      </c>
      <c r="E159" s="71">
        <f t="shared" ref="E159:G159" si="33">SUM(E158:E158)</f>
        <v>444</v>
      </c>
      <c r="F159" s="899">
        <f t="shared" si="33"/>
        <v>0</v>
      </c>
      <c r="G159" s="489">
        <f t="shared" si="33"/>
        <v>0</v>
      </c>
      <c r="I159" s="1048"/>
      <c r="J159" s="6"/>
      <c r="K159" s="6"/>
    </row>
    <row r="160" spans="1:11" x14ac:dyDescent="0.2">
      <c r="A160" s="1">
        <v>53</v>
      </c>
      <c r="B160" s="95">
        <v>2111</v>
      </c>
      <c r="C160" s="96">
        <v>3613</v>
      </c>
      <c r="D160" s="521" t="s">
        <v>89</v>
      </c>
      <c r="E160" s="522">
        <v>24</v>
      </c>
      <c r="F160" s="903">
        <v>200</v>
      </c>
      <c r="G160" s="56"/>
      <c r="I160" s="1048"/>
      <c r="J160" s="6"/>
      <c r="K160" s="6"/>
    </row>
    <row r="161" spans="1:11" x14ac:dyDescent="0.2">
      <c r="A161" s="1">
        <v>54</v>
      </c>
      <c r="B161" s="321">
        <v>2132</v>
      </c>
      <c r="C161" s="425">
        <v>3613</v>
      </c>
      <c r="D161" s="322" t="s">
        <v>90</v>
      </c>
      <c r="E161" s="207">
        <v>444</v>
      </c>
      <c r="F161" s="904">
        <v>400</v>
      </c>
      <c r="G161" s="525"/>
      <c r="I161" s="1048"/>
      <c r="J161" s="6"/>
      <c r="K161" s="6"/>
    </row>
    <row r="162" spans="1:11" x14ac:dyDescent="0.2">
      <c r="A162" s="1">
        <v>55</v>
      </c>
      <c r="B162" s="309">
        <v>2212</v>
      </c>
      <c r="C162" s="519">
        <v>3613</v>
      </c>
      <c r="D162" s="311" t="s">
        <v>91</v>
      </c>
      <c r="E162" s="312">
        <v>0</v>
      </c>
      <c r="F162" s="902">
        <v>0</v>
      </c>
      <c r="G162" s="513"/>
      <c r="I162" s="1048"/>
      <c r="J162" s="6"/>
      <c r="K162" s="6"/>
    </row>
    <row r="163" spans="1:11" ht="13.5" thickBot="1" x14ac:dyDescent="0.25">
      <c r="A163" s="1">
        <v>56</v>
      </c>
      <c r="B163" s="309">
        <v>2324</v>
      </c>
      <c r="C163" s="519">
        <v>3613</v>
      </c>
      <c r="D163" s="311" t="s">
        <v>92</v>
      </c>
      <c r="E163" s="312">
        <v>1</v>
      </c>
      <c r="F163" s="902">
        <v>0</v>
      </c>
      <c r="G163" s="513">
        <v>0</v>
      </c>
      <c r="I163" s="1048"/>
      <c r="J163" s="6"/>
      <c r="K163" s="6"/>
    </row>
    <row r="164" spans="1:11" ht="13.5" thickBot="1" x14ac:dyDescent="0.25">
      <c r="B164" s="314"/>
      <c r="C164" s="516"/>
      <c r="D164" s="40" t="s">
        <v>93</v>
      </c>
      <c r="E164" s="71">
        <f t="shared" ref="E164:G164" si="34">SUM(E160:E163)</f>
        <v>469</v>
      </c>
      <c r="F164" s="899">
        <f t="shared" si="34"/>
        <v>600</v>
      </c>
      <c r="G164" s="489">
        <f t="shared" si="34"/>
        <v>0</v>
      </c>
      <c r="I164" s="1048"/>
      <c r="J164" s="6"/>
      <c r="K164" s="6"/>
    </row>
    <row r="165" spans="1:11" x14ac:dyDescent="0.2">
      <c r="A165" s="1">
        <v>57</v>
      </c>
      <c r="B165" s="471">
        <v>2111</v>
      </c>
      <c r="C165" s="472">
        <v>3639</v>
      </c>
      <c r="D165" s="849" t="s">
        <v>344</v>
      </c>
      <c r="E165" s="850">
        <v>2</v>
      </c>
      <c r="F165" s="897">
        <v>2</v>
      </c>
      <c r="G165" s="478"/>
      <c r="I165" s="1048"/>
      <c r="J165" s="6"/>
      <c r="K165" s="6"/>
    </row>
    <row r="166" spans="1:11" ht="13.5" thickBot="1" x14ac:dyDescent="0.25">
      <c r="B166" s="444">
        <v>2131</v>
      </c>
      <c r="C166" s="445">
        <v>3639</v>
      </c>
      <c r="D166" s="528" t="s">
        <v>356</v>
      </c>
      <c r="E166" s="529">
        <v>1</v>
      </c>
      <c r="F166" s="905"/>
      <c r="G166" s="531">
        <v>0</v>
      </c>
      <c r="I166" s="1048"/>
      <c r="J166" s="6"/>
      <c r="K166" s="6"/>
    </row>
    <row r="167" spans="1:11" ht="13.5" thickBot="1" x14ac:dyDescent="0.25">
      <c r="B167" s="314"/>
      <c r="C167" s="516"/>
      <c r="D167" s="40" t="s">
        <v>94</v>
      </c>
      <c r="E167" s="71">
        <f t="shared" ref="E167:G167" si="35">SUM(E165:E166)</f>
        <v>3</v>
      </c>
      <c r="F167" s="899">
        <f t="shared" si="35"/>
        <v>2</v>
      </c>
      <c r="G167" s="964">
        <f t="shared" si="35"/>
        <v>0</v>
      </c>
      <c r="I167" s="1048"/>
      <c r="J167" s="6"/>
      <c r="K167" s="6"/>
    </row>
    <row r="168" spans="1:11" x14ac:dyDescent="0.2">
      <c r="A168" s="1">
        <v>58</v>
      </c>
      <c r="B168" s="9">
        <v>2111</v>
      </c>
      <c r="C168" s="65">
        <v>6171</v>
      </c>
      <c r="D168" s="52" t="s">
        <v>95</v>
      </c>
      <c r="E168" s="53">
        <v>45</v>
      </c>
      <c r="F168" s="903">
        <v>0</v>
      </c>
      <c r="G168" s="56"/>
      <c r="I168" s="1048"/>
      <c r="J168" s="6"/>
      <c r="K168" s="6"/>
    </row>
    <row r="169" spans="1:11" x14ac:dyDescent="0.2">
      <c r="A169" s="1">
        <v>59</v>
      </c>
      <c r="B169" s="321">
        <v>2132</v>
      </c>
      <c r="C169" s="425">
        <v>6171</v>
      </c>
      <c r="D169" s="322" t="s">
        <v>96</v>
      </c>
      <c r="E169" s="207">
        <v>1016</v>
      </c>
      <c r="F169" s="863">
        <v>1400</v>
      </c>
      <c r="G169" s="238"/>
      <c r="I169" s="1048"/>
      <c r="J169" s="6"/>
      <c r="K169" s="6"/>
    </row>
    <row r="170" spans="1:11" x14ac:dyDescent="0.2">
      <c r="A170" s="1">
        <v>60</v>
      </c>
      <c r="B170" s="309">
        <v>2212</v>
      </c>
      <c r="C170" s="519">
        <v>6171</v>
      </c>
      <c r="D170" s="311" t="s">
        <v>51</v>
      </c>
      <c r="E170" s="312">
        <v>1</v>
      </c>
      <c r="F170" s="862">
        <v>0</v>
      </c>
      <c r="G170" s="109"/>
      <c r="I170" s="1048"/>
      <c r="J170" s="6"/>
      <c r="K170" s="6"/>
    </row>
    <row r="171" spans="1:11" ht="13.5" thickBot="1" x14ac:dyDescent="0.25">
      <c r="A171" s="1">
        <v>61</v>
      </c>
      <c r="B171" s="309">
        <v>2329</v>
      </c>
      <c r="C171" s="519">
        <v>6171</v>
      </c>
      <c r="D171" s="311" t="s">
        <v>97</v>
      </c>
      <c r="E171" s="312">
        <v>2</v>
      </c>
      <c r="F171" s="862">
        <v>0</v>
      </c>
      <c r="G171" s="109">
        <v>0</v>
      </c>
      <c r="I171" s="1048"/>
      <c r="J171" s="6"/>
      <c r="K171" s="6"/>
    </row>
    <row r="172" spans="1:11" ht="13.5" thickBot="1" x14ac:dyDescent="0.25">
      <c r="B172" s="532"/>
      <c r="C172" s="533"/>
      <c r="D172" s="534" t="s">
        <v>98</v>
      </c>
      <c r="E172" s="535">
        <f t="shared" ref="E172:G172" si="36">SUM(E168:E171)</f>
        <v>1064</v>
      </c>
      <c r="F172" s="906">
        <f t="shared" si="36"/>
        <v>1400</v>
      </c>
      <c r="G172" s="60">
        <f t="shared" si="36"/>
        <v>0</v>
      </c>
      <c r="I172" s="1048"/>
      <c r="J172" s="6"/>
      <c r="K172" s="6"/>
    </row>
    <row r="173" spans="1:11" ht="13.5" thickBot="1" x14ac:dyDescent="0.25">
      <c r="B173" s="453"/>
      <c r="C173" s="454"/>
      <c r="D173" s="536" t="s">
        <v>47</v>
      </c>
      <c r="E173" s="122">
        <f t="shared" ref="E173:G173" si="37">SUM(E157+E159+E164+E167+E172)</f>
        <v>2067</v>
      </c>
      <c r="F173" s="874">
        <f t="shared" si="37"/>
        <v>2052</v>
      </c>
      <c r="G173" s="319">
        <f t="shared" si="37"/>
        <v>0</v>
      </c>
      <c r="I173" s="1048"/>
      <c r="J173" s="6"/>
      <c r="K173" s="6"/>
    </row>
    <row r="174" spans="1:11" x14ac:dyDescent="0.2">
      <c r="B174" s="280"/>
      <c r="C174" s="281"/>
      <c r="D174" s="281"/>
      <c r="E174" s="282"/>
      <c r="F174" s="950"/>
      <c r="G174" s="1006"/>
      <c r="I174" s="1048"/>
      <c r="J174" s="6"/>
      <c r="K174" s="6"/>
    </row>
    <row r="175" spans="1:11" x14ac:dyDescent="0.2">
      <c r="B175" s="287"/>
      <c r="C175" s="293"/>
      <c r="D175" s="293"/>
      <c r="E175" s="294"/>
      <c r="F175" s="951"/>
      <c r="G175" s="1007"/>
      <c r="I175" s="1048"/>
      <c r="J175" s="6"/>
      <c r="K175" s="6"/>
    </row>
    <row r="176" spans="1:11" ht="13.5" thickBot="1" x14ac:dyDescent="0.25">
      <c r="B176" s="287"/>
      <c r="C176" s="293"/>
      <c r="D176" s="293"/>
      <c r="E176" s="294"/>
      <c r="F176" s="951"/>
      <c r="G176" s="1007"/>
      <c r="I176" s="1048"/>
      <c r="J176" s="6"/>
      <c r="K176" s="6"/>
    </row>
    <row r="177" spans="1:11" ht="13.5" thickBot="1" x14ac:dyDescent="0.25">
      <c r="B177" s="287"/>
      <c r="C177" s="398" t="s">
        <v>69</v>
      </c>
      <c r="D177" s="399"/>
      <c r="E177" s="400"/>
      <c r="F177" s="951"/>
      <c r="G177" s="1007"/>
      <c r="I177" s="1048"/>
      <c r="J177" s="6"/>
      <c r="K177" s="6"/>
    </row>
    <row r="178" spans="1:11" x14ac:dyDescent="0.2">
      <c r="B178" s="287"/>
      <c r="C178" s="293" t="s">
        <v>99</v>
      </c>
      <c r="D178" s="293"/>
      <c r="E178" s="294"/>
      <c r="F178" s="951"/>
      <c r="G178" s="1007"/>
      <c r="I178" s="1048"/>
      <c r="J178" s="6"/>
      <c r="K178" s="6"/>
    </row>
    <row r="179" spans="1:11" ht="13.5" thickBot="1" x14ac:dyDescent="0.25">
      <c r="B179" s="295"/>
      <c r="C179" s="296"/>
      <c r="D179" s="296"/>
      <c r="E179" s="297"/>
      <c r="F179" s="952"/>
      <c r="G179" s="1008"/>
      <c r="I179" s="1048"/>
      <c r="J179" s="6"/>
      <c r="K179" s="6"/>
    </row>
    <row r="180" spans="1:11" s="4" customFormat="1" ht="25.5" thickBot="1" x14ac:dyDescent="0.3">
      <c r="B180" s="208"/>
      <c r="C180" s="209"/>
      <c r="D180" s="210" t="s">
        <v>0</v>
      </c>
      <c r="E180" s="211" t="s">
        <v>345</v>
      </c>
      <c r="F180" s="949" t="s">
        <v>346</v>
      </c>
      <c r="G180" s="303" t="s">
        <v>350</v>
      </c>
      <c r="I180" s="1049"/>
    </row>
    <row r="181" spans="1:11" ht="13.5" thickBot="1" x14ac:dyDescent="0.25">
      <c r="A181" s="1">
        <v>62</v>
      </c>
      <c r="B181" s="540">
        <v>5164</v>
      </c>
      <c r="C181" s="74">
        <v>2219</v>
      </c>
      <c r="D181" s="177" t="s">
        <v>100</v>
      </c>
      <c r="E181" s="541">
        <v>15</v>
      </c>
      <c r="F181" s="1027">
        <v>15</v>
      </c>
      <c r="G181" s="1045">
        <v>15</v>
      </c>
      <c r="I181" s="1048"/>
      <c r="J181" s="6"/>
      <c r="K181" s="6"/>
    </row>
    <row r="182" spans="1:11" ht="13.5" thickBot="1" x14ac:dyDescent="0.25">
      <c r="B182" s="29"/>
      <c r="C182" s="369"/>
      <c r="D182" s="544" t="s">
        <v>47</v>
      </c>
      <c r="E182" s="545">
        <f>SUM(E181)</f>
        <v>15</v>
      </c>
      <c r="F182" s="860">
        <f>SUM(F181:F181)</f>
        <v>15</v>
      </c>
      <c r="G182" s="222">
        <f>SUM(G181:G181)</f>
        <v>15</v>
      </c>
      <c r="I182" s="1048"/>
      <c r="J182" s="6"/>
      <c r="K182" s="6"/>
    </row>
    <row r="183" spans="1:11" x14ac:dyDescent="0.2">
      <c r="A183" s="10"/>
      <c r="B183" s="530"/>
      <c r="C183" s="530"/>
      <c r="D183" s="546"/>
      <c r="E183" s="547"/>
      <c r="F183" s="884"/>
      <c r="G183" s="394"/>
      <c r="H183" s="10"/>
      <c r="I183" s="1048"/>
      <c r="J183" s="6"/>
      <c r="K183" s="6"/>
    </row>
    <row r="184" spans="1:11" x14ac:dyDescent="0.2">
      <c r="A184" s="10"/>
      <c r="B184" s="530"/>
      <c r="C184" s="530"/>
      <c r="D184" s="546"/>
      <c r="E184" s="547"/>
      <c r="F184" s="884"/>
      <c r="G184" s="394"/>
      <c r="H184" s="10"/>
      <c r="I184" s="1048"/>
      <c r="J184" s="6"/>
      <c r="K184" s="6"/>
    </row>
    <row r="185" spans="1:11" x14ac:dyDescent="0.2">
      <c r="A185" s="10"/>
      <c r="B185" s="530"/>
      <c r="C185" s="530"/>
      <c r="D185" s="546"/>
      <c r="E185" s="547"/>
      <c r="F185" s="884"/>
      <c r="G185" s="394"/>
      <c r="H185" s="10"/>
      <c r="I185" s="1048"/>
      <c r="J185" s="6"/>
      <c r="K185" s="6"/>
    </row>
    <row r="186" spans="1:11" x14ac:dyDescent="0.2">
      <c r="A186" s="10"/>
      <c r="B186" s="530"/>
      <c r="C186" s="530"/>
      <c r="D186" s="546"/>
      <c r="E186" s="547"/>
      <c r="F186" s="884"/>
      <c r="G186" s="394"/>
      <c r="H186" s="10"/>
      <c r="I186" s="1048"/>
      <c r="J186" s="6"/>
      <c r="K186" s="6"/>
    </row>
    <row r="187" spans="1:11" ht="13.5" thickBot="1" x14ac:dyDescent="0.25">
      <c r="A187" s="10"/>
      <c r="B187" s="530"/>
      <c r="C187" s="530"/>
      <c r="D187" s="546"/>
      <c r="E187" s="547"/>
      <c r="F187" s="884"/>
      <c r="G187" s="394"/>
      <c r="H187" s="10"/>
      <c r="I187" s="1048"/>
      <c r="J187" s="6"/>
      <c r="K187" s="6"/>
    </row>
    <row r="188" spans="1:11" x14ac:dyDescent="0.2">
      <c r="B188" s="280"/>
      <c r="C188" s="371"/>
      <c r="D188" s="281"/>
      <c r="E188" s="282"/>
      <c r="F188" s="950"/>
      <c r="G188" s="1006"/>
      <c r="I188" s="1048"/>
      <c r="J188" s="6"/>
      <c r="K188" s="6"/>
    </row>
    <row r="189" spans="1:11" x14ac:dyDescent="0.2">
      <c r="B189" s="287"/>
      <c r="C189" s="293" t="s">
        <v>101</v>
      </c>
      <c r="D189" s="293"/>
      <c r="E189" s="294"/>
      <c r="F189" s="951"/>
      <c r="G189" s="1007"/>
      <c r="I189" s="1048"/>
      <c r="J189" s="6"/>
      <c r="K189" s="6"/>
    </row>
    <row r="190" spans="1:11" ht="13.5" thickBot="1" x14ac:dyDescent="0.25">
      <c r="B190" s="287"/>
      <c r="C190" s="293"/>
      <c r="D190" s="293"/>
      <c r="E190" s="294"/>
      <c r="F190" s="951"/>
      <c r="G190" s="1007"/>
      <c r="I190" s="1048"/>
      <c r="J190" s="6"/>
      <c r="K190" s="6"/>
    </row>
    <row r="191" spans="1:11" s="4" customFormat="1" ht="25.5" thickBot="1" x14ac:dyDescent="0.3">
      <c r="B191" s="208"/>
      <c r="C191" s="209"/>
      <c r="D191" s="210" t="s">
        <v>0</v>
      </c>
      <c r="E191" s="211" t="s">
        <v>345</v>
      </c>
      <c r="F191" s="949" t="s">
        <v>346</v>
      </c>
      <c r="G191" s="303" t="s">
        <v>350</v>
      </c>
      <c r="I191" s="1049"/>
    </row>
    <row r="192" spans="1:11" ht="13.5" thickBot="1" x14ac:dyDescent="0.25">
      <c r="A192" s="1">
        <v>63</v>
      </c>
      <c r="B192" s="548">
        <v>5163</v>
      </c>
      <c r="C192" s="549">
        <v>3111</v>
      </c>
      <c r="D192" s="550" t="s">
        <v>102</v>
      </c>
      <c r="E192" s="136">
        <v>56</v>
      </c>
      <c r="F192" s="907">
        <v>65</v>
      </c>
      <c r="G192" s="167">
        <v>56</v>
      </c>
      <c r="H192" s="981"/>
      <c r="I192" s="1048"/>
      <c r="J192" s="6"/>
      <c r="K192" s="6"/>
    </row>
    <row r="193" spans="1:11" ht="13.5" thickBot="1" x14ac:dyDescent="0.25">
      <c r="B193" s="470"/>
      <c r="C193" s="315"/>
      <c r="D193" s="40" t="s">
        <v>193</v>
      </c>
      <c r="E193" s="71">
        <f t="shared" ref="E193:G193" si="38">SUM(E192)</f>
        <v>56</v>
      </c>
      <c r="F193" s="908">
        <f t="shared" si="38"/>
        <v>65</v>
      </c>
      <c r="G193" s="555">
        <f t="shared" si="38"/>
        <v>56</v>
      </c>
      <c r="H193" s="6"/>
      <c r="I193" s="1048"/>
      <c r="J193" s="6"/>
      <c r="K193" s="6"/>
    </row>
    <row r="194" spans="1:11" x14ac:dyDescent="0.2">
      <c r="B194" s="73">
        <v>5137</v>
      </c>
      <c r="C194" s="74">
        <v>3421</v>
      </c>
      <c r="D194" s="75" t="s">
        <v>375</v>
      </c>
      <c r="E194" s="306">
        <v>0</v>
      </c>
      <c r="F194" s="913">
        <v>0</v>
      </c>
      <c r="G194" s="972">
        <v>80</v>
      </c>
      <c r="H194" s="6"/>
      <c r="I194" s="1048"/>
      <c r="J194" s="6"/>
      <c r="K194" s="6"/>
    </row>
    <row r="195" spans="1:11" x14ac:dyDescent="0.2">
      <c r="A195" s="1">
        <v>64</v>
      </c>
      <c r="B195" s="9">
        <v>5139</v>
      </c>
      <c r="C195" s="65">
        <v>3421</v>
      </c>
      <c r="D195" s="52" t="s">
        <v>404</v>
      </c>
      <c r="E195" s="53">
        <v>21</v>
      </c>
      <c r="F195" s="903">
        <v>0</v>
      </c>
      <c r="G195" s="995">
        <v>60</v>
      </c>
      <c r="H195" s="6"/>
      <c r="I195" s="1048">
        <v>30</v>
      </c>
      <c r="J195" s="6"/>
      <c r="K195" s="6"/>
    </row>
    <row r="196" spans="1:11" x14ac:dyDescent="0.2">
      <c r="B196" s="9">
        <v>5151</v>
      </c>
      <c r="C196" s="65">
        <v>3421</v>
      </c>
      <c r="D196" s="52" t="s">
        <v>383</v>
      </c>
      <c r="E196" s="53">
        <v>0</v>
      </c>
      <c r="F196" s="903">
        <v>0</v>
      </c>
      <c r="G196" s="973">
        <v>10</v>
      </c>
      <c r="H196" s="6"/>
      <c r="I196" s="1048"/>
      <c r="J196" s="6"/>
      <c r="K196" s="6"/>
    </row>
    <row r="197" spans="1:11" x14ac:dyDescent="0.2">
      <c r="B197" s="9">
        <v>5154</v>
      </c>
      <c r="C197" s="65">
        <v>3421</v>
      </c>
      <c r="D197" s="52" t="s">
        <v>384</v>
      </c>
      <c r="E197" s="53"/>
      <c r="F197" s="903"/>
      <c r="G197" s="973">
        <v>30</v>
      </c>
      <c r="H197" s="6"/>
      <c r="I197" s="1048"/>
      <c r="J197" s="6"/>
      <c r="K197" s="6"/>
    </row>
    <row r="198" spans="1:11" x14ac:dyDescent="0.2">
      <c r="A198" s="1">
        <v>66</v>
      </c>
      <c r="B198" s="321">
        <v>5164</v>
      </c>
      <c r="C198" s="425">
        <v>3421</v>
      </c>
      <c r="D198" s="322" t="s">
        <v>195</v>
      </c>
      <c r="E198" s="207">
        <v>0</v>
      </c>
      <c r="F198" s="904">
        <v>0</v>
      </c>
      <c r="G198" s="974">
        <v>0</v>
      </c>
      <c r="H198" s="6"/>
      <c r="I198" s="1048"/>
      <c r="J198" s="6"/>
      <c r="K198" s="6"/>
    </row>
    <row r="199" spans="1:11" x14ac:dyDescent="0.2">
      <c r="A199" s="1">
        <v>67</v>
      </c>
      <c r="B199" s="321">
        <v>5169</v>
      </c>
      <c r="C199" s="425">
        <v>3421</v>
      </c>
      <c r="D199" s="322" t="s">
        <v>370</v>
      </c>
      <c r="E199" s="207">
        <v>696</v>
      </c>
      <c r="F199" s="904">
        <v>685</v>
      </c>
      <c r="G199" s="974">
        <v>300</v>
      </c>
      <c r="H199" s="6"/>
      <c r="I199" s="1048"/>
      <c r="J199" s="6"/>
      <c r="K199" s="6"/>
    </row>
    <row r="200" spans="1:11" x14ac:dyDescent="0.2">
      <c r="B200" s="321">
        <v>5169</v>
      </c>
      <c r="C200" s="425">
        <v>3421</v>
      </c>
      <c r="D200" s="322" t="s">
        <v>374</v>
      </c>
      <c r="E200" s="207">
        <v>0</v>
      </c>
      <c r="F200" s="904">
        <v>0</v>
      </c>
      <c r="G200" s="974">
        <v>200</v>
      </c>
      <c r="H200" s="6"/>
      <c r="I200" s="1048"/>
      <c r="J200" s="6"/>
      <c r="K200" s="6"/>
    </row>
    <row r="201" spans="1:11" x14ac:dyDescent="0.2">
      <c r="B201" s="321">
        <v>5171</v>
      </c>
      <c r="C201" s="425">
        <v>3421</v>
      </c>
      <c r="D201" s="322" t="s">
        <v>372</v>
      </c>
      <c r="E201" s="207">
        <v>0</v>
      </c>
      <c r="F201" s="904">
        <v>1150</v>
      </c>
      <c r="G201" s="974">
        <v>300</v>
      </c>
      <c r="H201" s="6"/>
      <c r="I201" s="1048"/>
      <c r="J201" s="6"/>
      <c r="K201" s="6"/>
    </row>
    <row r="202" spans="1:11" x14ac:dyDescent="0.2">
      <c r="A202" s="1">
        <v>68</v>
      </c>
      <c r="B202" s="321">
        <v>5171</v>
      </c>
      <c r="C202" s="425">
        <v>3421</v>
      </c>
      <c r="D202" s="322" t="s">
        <v>371</v>
      </c>
      <c r="E202" s="207">
        <v>0</v>
      </c>
      <c r="F202" s="904">
        <v>50</v>
      </c>
      <c r="G202" s="971">
        <v>200</v>
      </c>
      <c r="H202" s="1" t="s">
        <v>402</v>
      </c>
      <c r="I202" s="1048">
        <v>150</v>
      </c>
      <c r="J202" s="6"/>
      <c r="K202" s="6"/>
    </row>
    <row r="203" spans="1:11" x14ac:dyDescent="0.2">
      <c r="B203" s="9">
        <v>5137</v>
      </c>
      <c r="C203" s="65">
        <v>3429</v>
      </c>
      <c r="D203" s="52" t="s">
        <v>376</v>
      </c>
      <c r="E203" s="53">
        <v>0</v>
      </c>
      <c r="F203" s="970">
        <v>0</v>
      </c>
      <c r="G203" s="1041">
        <v>60</v>
      </c>
      <c r="I203" s="1048"/>
      <c r="J203" s="6"/>
      <c r="K203" s="6"/>
    </row>
    <row r="204" spans="1:11" x14ac:dyDescent="0.2">
      <c r="B204" s="321">
        <v>5139</v>
      </c>
      <c r="C204" s="425">
        <v>3429</v>
      </c>
      <c r="D204" s="322" t="s">
        <v>377</v>
      </c>
      <c r="E204" s="207">
        <v>0</v>
      </c>
      <c r="F204" s="968">
        <v>0</v>
      </c>
      <c r="G204" s="1042">
        <v>30</v>
      </c>
      <c r="I204" s="1048"/>
      <c r="J204" s="6"/>
      <c r="K204" s="6"/>
    </row>
    <row r="205" spans="1:11" x14ac:dyDescent="0.2">
      <c r="B205" s="321">
        <v>5163</v>
      </c>
      <c r="C205" s="425">
        <v>3429</v>
      </c>
      <c r="D205" s="322" t="s">
        <v>379</v>
      </c>
      <c r="E205" s="207"/>
      <c r="F205" s="968"/>
      <c r="G205" s="1042">
        <v>20</v>
      </c>
      <c r="I205" s="1048"/>
      <c r="J205" s="6"/>
      <c r="K205" s="6"/>
    </row>
    <row r="206" spans="1:11" x14ac:dyDescent="0.2">
      <c r="B206" s="321">
        <v>5164</v>
      </c>
      <c r="C206" s="425">
        <v>3429</v>
      </c>
      <c r="D206" s="322" t="s">
        <v>378</v>
      </c>
      <c r="E206" s="207"/>
      <c r="F206" s="968"/>
      <c r="G206" s="1042">
        <v>20</v>
      </c>
      <c r="I206" s="1048"/>
      <c r="J206" s="6"/>
      <c r="K206" s="6"/>
    </row>
    <row r="207" spans="1:11" x14ac:dyDescent="0.2">
      <c r="B207" s="321">
        <v>5169</v>
      </c>
      <c r="C207" s="425">
        <v>3429</v>
      </c>
      <c r="D207" s="322" t="s">
        <v>380</v>
      </c>
      <c r="E207" s="207"/>
      <c r="F207" s="968"/>
      <c r="G207" s="1042">
        <v>70</v>
      </c>
      <c r="I207" s="1048"/>
      <c r="J207" s="6"/>
      <c r="K207" s="6"/>
    </row>
    <row r="208" spans="1:11" x14ac:dyDescent="0.2">
      <c r="B208" s="321">
        <v>5171</v>
      </c>
      <c r="C208" s="425">
        <v>3429</v>
      </c>
      <c r="D208" s="322" t="s">
        <v>382</v>
      </c>
      <c r="E208" s="207"/>
      <c r="F208" s="968"/>
      <c r="G208" s="1042">
        <v>30</v>
      </c>
      <c r="I208" s="1048"/>
      <c r="J208" s="6"/>
      <c r="K208" s="6"/>
    </row>
    <row r="209" spans="1:11" ht="13.5" thickBot="1" x14ac:dyDescent="0.25">
      <c r="B209" s="321">
        <v>5171</v>
      </c>
      <c r="C209" s="425">
        <v>3429</v>
      </c>
      <c r="D209" s="322" t="s">
        <v>381</v>
      </c>
      <c r="E209" s="207"/>
      <c r="F209" s="968"/>
      <c r="G209" s="1043">
        <v>150</v>
      </c>
      <c r="H209" s="1" t="s">
        <v>401</v>
      </c>
      <c r="I209" s="1048">
        <v>100</v>
      </c>
      <c r="J209" s="6"/>
      <c r="K209" s="6"/>
    </row>
    <row r="210" spans="1:11" ht="13.5" thickBot="1" x14ac:dyDescent="0.25">
      <c r="B210" s="470"/>
      <c r="C210" s="315"/>
      <c r="D210" s="40" t="s">
        <v>373</v>
      </c>
      <c r="E210" s="120">
        <f>SUM(E195:E202)</f>
        <v>717</v>
      </c>
      <c r="F210" s="969">
        <f>SUM(F195:F202)</f>
        <v>1885</v>
      </c>
      <c r="G210" s="1044">
        <f>SUM(G194:G209)</f>
        <v>1560</v>
      </c>
      <c r="I210" s="1048"/>
      <c r="J210" s="6"/>
      <c r="K210" s="6"/>
    </row>
    <row r="211" spans="1:11" x14ac:dyDescent="0.2">
      <c r="A211" s="1">
        <v>70</v>
      </c>
      <c r="B211" s="9">
        <v>5133</v>
      </c>
      <c r="C211" s="65">
        <v>3613</v>
      </c>
      <c r="D211" s="52" t="s">
        <v>197</v>
      </c>
      <c r="E211" s="66">
        <v>1</v>
      </c>
      <c r="F211" s="909">
        <v>0</v>
      </c>
      <c r="G211" s="69">
        <v>0</v>
      </c>
      <c r="I211" s="1048"/>
      <c r="J211" s="6"/>
      <c r="K211" s="6"/>
    </row>
    <row r="212" spans="1:11" x14ac:dyDescent="0.2">
      <c r="A212" s="1">
        <v>71</v>
      </c>
      <c r="B212" s="321">
        <v>5137</v>
      </c>
      <c r="C212" s="425">
        <v>3613</v>
      </c>
      <c r="D212" s="559" t="s">
        <v>198</v>
      </c>
      <c r="E212" s="560">
        <v>10</v>
      </c>
      <c r="F212" s="882">
        <v>0</v>
      </c>
      <c r="G212" s="377">
        <v>10</v>
      </c>
      <c r="I212" s="1048"/>
      <c r="J212" s="6"/>
      <c r="K212" s="6"/>
    </row>
    <row r="213" spans="1:11" x14ac:dyDescent="0.2">
      <c r="A213" s="1">
        <v>72</v>
      </c>
      <c r="B213" s="321">
        <v>5139</v>
      </c>
      <c r="C213" s="425">
        <v>3613</v>
      </c>
      <c r="D213" s="322" t="s">
        <v>199</v>
      </c>
      <c r="E213" s="207">
        <v>24</v>
      </c>
      <c r="F213" s="904">
        <v>50</v>
      </c>
      <c r="G213" s="971">
        <v>50</v>
      </c>
      <c r="I213" s="1048">
        <v>20</v>
      </c>
      <c r="J213" s="6"/>
      <c r="K213" s="6"/>
    </row>
    <row r="214" spans="1:11" x14ac:dyDescent="0.2">
      <c r="A214" s="1">
        <v>73</v>
      </c>
      <c r="B214" s="321">
        <v>5139</v>
      </c>
      <c r="C214" s="425">
        <v>3613</v>
      </c>
      <c r="D214" s="322" t="s">
        <v>200</v>
      </c>
      <c r="E214" s="207">
        <v>4</v>
      </c>
      <c r="F214" s="904">
        <v>0</v>
      </c>
      <c r="G214" s="525">
        <v>4</v>
      </c>
      <c r="I214" s="1048"/>
      <c r="J214" s="6"/>
      <c r="K214" s="6"/>
    </row>
    <row r="215" spans="1:11" x14ac:dyDescent="0.2">
      <c r="A215" s="1">
        <v>74</v>
      </c>
      <c r="B215" s="321">
        <v>5151</v>
      </c>
      <c r="C215" s="425">
        <v>3613</v>
      </c>
      <c r="D215" s="322" t="s">
        <v>201</v>
      </c>
      <c r="E215" s="207">
        <v>13</v>
      </c>
      <c r="F215" s="904">
        <v>45</v>
      </c>
      <c r="G215" s="525">
        <v>45</v>
      </c>
      <c r="I215" s="1048"/>
      <c r="J215" s="6"/>
      <c r="K215" s="6"/>
    </row>
    <row r="216" spans="1:11" x14ac:dyDescent="0.2">
      <c r="A216" s="1">
        <v>75</v>
      </c>
      <c r="B216" s="321">
        <v>5151</v>
      </c>
      <c r="C216" s="425">
        <v>3613</v>
      </c>
      <c r="D216" s="322" t="s">
        <v>202</v>
      </c>
      <c r="E216" s="207">
        <v>5</v>
      </c>
      <c r="F216" s="904">
        <v>5</v>
      </c>
      <c r="G216" s="525">
        <v>5</v>
      </c>
      <c r="I216" s="1048"/>
      <c r="J216" s="6"/>
      <c r="K216" s="6"/>
    </row>
    <row r="217" spans="1:11" x14ac:dyDescent="0.2">
      <c r="A217" s="1">
        <v>76</v>
      </c>
      <c r="B217" s="321">
        <v>5152</v>
      </c>
      <c r="C217" s="425">
        <v>3613</v>
      </c>
      <c r="D217" s="322" t="s">
        <v>203</v>
      </c>
      <c r="E217" s="207">
        <v>246</v>
      </c>
      <c r="F217" s="904">
        <v>400</v>
      </c>
      <c r="G217" s="971">
        <v>400</v>
      </c>
      <c r="I217" s="1048">
        <v>100</v>
      </c>
      <c r="J217" s="6"/>
      <c r="K217" s="6"/>
    </row>
    <row r="218" spans="1:11" x14ac:dyDescent="0.2">
      <c r="A218" s="1">
        <v>77</v>
      </c>
      <c r="B218" s="321">
        <v>5154</v>
      </c>
      <c r="C218" s="425">
        <v>3613</v>
      </c>
      <c r="D218" s="322" t="s">
        <v>194</v>
      </c>
      <c r="E218" s="207">
        <v>113</v>
      </c>
      <c r="F218" s="904">
        <v>150</v>
      </c>
      <c r="G218" s="525">
        <v>140</v>
      </c>
      <c r="I218" s="1048"/>
      <c r="J218" s="6"/>
      <c r="K218" s="6"/>
    </row>
    <row r="219" spans="1:11" x14ac:dyDescent="0.2">
      <c r="A219" s="1">
        <v>78</v>
      </c>
      <c r="B219" s="321">
        <v>5162</v>
      </c>
      <c r="C219" s="425">
        <v>3613</v>
      </c>
      <c r="D219" s="322" t="s">
        <v>204</v>
      </c>
      <c r="E219" s="207">
        <v>6</v>
      </c>
      <c r="F219" s="904">
        <v>10</v>
      </c>
      <c r="G219" s="525">
        <v>10</v>
      </c>
      <c r="I219" s="1048"/>
      <c r="J219" s="6"/>
      <c r="K219" s="6"/>
    </row>
    <row r="220" spans="1:11" x14ac:dyDescent="0.2">
      <c r="A220" s="1">
        <v>79</v>
      </c>
      <c r="B220" s="321">
        <v>5164</v>
      </c>
      <c r="C220" s="425">
        <v>3613</v>
      </c>
      <c r="D220" s="322" t="s">
        <v>205</v>
      </c>
      <c r="E220" s="207">
        <v>5</v>
      </c>
      <c r="F220" s="904">
        <v>10</v>
      </c>
      <c r="G220" s="525">
        <v>10</v>
      </c>
      <c r="I220" s="1048"/>
      <c r="J220" s="6"/>
      <c r="K220" s="6"/>
    </row>
    <row r="221" spans="1:11" x14ac:dyDescent="0.2">
      <c r="B221" s="321">
        <v>5166</v>
      </c>
      <c r="C221" s="425">
        <v>3613</v>
      </c>
      <c r="D221" s="322" t="s">
        <v>357</v>
      </c>
      <c r="E221" s="207">
        <v>7</v>
      </c>
      <c r="F221" s="904">
        <v>0</v>
      </c>
      <c r="G221" s="525">
        <v>0</v>
      </c>
      <c r="I221" s="1048"/>
      <c r="J221" s="6"/>
      <c r="K221" s="6"/>
    </row>
    <row r="222" spans="1:11" x14ac:dyDescent="0.2">
      <c r="A222" s="1">
        <v>80</v>
      </c>
      <c r="B222" s="321">
        <v>5169</v>
      </c>
      <c r="C222" s="425">
        <v>3613</v>
      </c>
      <c r="D222" s="322" t="s">
        <v>358</v>
      </c>
      <c r="E222" s="207">
        <v>53</v>
      </c>
      <c r="F222" s="904">
        <v>30</v>
      </c>
      <c r="G222" s="525">
        <v>40</v>
      </c>
      <c r="I222" s="1048"/>
      <c r="J222" s="6"/>
      <c r="K222" s="6"/>
    </row>
    <row r="223" spans="1:11" x14ac:dyDescent="0.2">
      <c r="A223" s="1">
        <v>81</v>
      </c>
      <c r="B223" s="321">
        <v>5169</v>
      </c>
      <c r="C223" s="425">
        <v>3613</v>
      </c>
      <c r="D223" s="322" t="s">
        <v>206</v>
      </c>
      <c r="E223" s="207">
        <v>10</v>
      </c>
      <c r="F223" s="904">
        <v>170</v>
      </c>
      <c r="G223" s="525">
        <v>20</v>
      </c>
      <c r="I223" s="1048"/>
      <c r="J223" s="6"/>
      <c r="K223" s="6"/>
    </row>
    <row r="224" spans="1:11" x14ac:dyDescent="0.2">
      <c r="A224" s="1">
        <v>82</v>
      </c>
      <c r="B224" s="321">
        <v>5171</v>
      </c>
      <c r="C224" s="425">
        <v>3613</v>
      </c>
      <c r="D224" s="322" t="s">
        <v>359</v>
      </c>
      <c r="E224" s="207">
        <v>221</v>
      </c>
      <c r="F224" s="904">
        <v>40</v>
      </c>
      <c r="G224" s="971">
        <v>200</v>
      </c>
      <c r="I224" s="1048">
        <v>100</v>
      </c>
      <c r="J224" s="6" t="s">
        <v>405</v>
      </c>
      <c r="K224" s="6"/>
    </row>
    <row r="225" spans="1:11" x14ac:dyDescent="0.2">
      <c r="A225" s="1">
        <v>83</v>
      </c>
      <c r="B225" s="321">
        <v>5171</v>
      </c>
      <c r="C225" s="425">
        <v>3613</v>
      </c>
      <c r="D225" s="322" t="s">
        <v>360</v>
      </c>
      <c r="E225" s="207">
        <v>67</v>
      </c>
      <c r="F225" s="904">
        <v>250</v>
      </c>
      <c r="G225" s="525">
        <v>20</v>
      </c>
      <c r="I225" s="1048"/>
      <c r="J225" s="6"/>
      <c r="K225" s="6"/>
    </row>
    <row r="226" spans="1:11" ht="13.5" thickBot="1" x14ac:dyDescent="0.25">
      <c r="A226" s="1">
        <v>84</v>
      </c>
      <c r="B226" s="309">
        <v>5192</v>
      </c>
      <c r="C226" s="519">
        <v>3613</v>
      </c>
      <c r="D226" s="311" t="s">
        <v>207</v>
      </c>
      <c r="E226" s="312">
        <v>165</v>
      </c>
      <c r="F226" s="902">
        <v>15</v>
      </c>
      <c r="G226" s="513">
        <v>0</v>
      </c>
      <c r="I226" s="1048"/>
      <c r="J226" s="6"/>
      <c r="K226" s="6"/>
    </row>
    <row r="227" spans="1:11" ht="13.5" thickBot="1" x14ac:dyDescent="0.25">
      <c r="B227" s="314"/>
      <c r="C227" s="516"/>
      <c r="D227" s="40" t="s">
        <v>208</v>
      </c>
      <c r="E227" s="71">
        <f t="shared" ref="E227:G227" si="39">SUM(E211:E226)</f>
        <v>950</v>
      </c>
      <c r="F227" s="899">
        <f t="shared" si="39"/>
        <v>1175</v>
      </c>
      <c r="G227" s="489">
        <f t="shared" si="39"/>
        <v>954</v>
      </c>
      <c r="I227" s="1048"/>
      <c r="J227" s="6"/>
      <c r="K227" s="6"/>
    </row>
    <row r="228" spans="1:11" x14ac:dyDescent="0.2">
      <c r="A228" s="10"/>
      <c r="B228" s="564"/>
      <c r="C228" s="564"/>
      <c r="D228" s="41"/>
      <c r="E228" s="72"/>
      <c r="F228" s="900"/>
      <c r="G228" s="72"/>
      <c r="H228" s="10"/>
      <c r="I228" s="1048"/>
      <c r="J228" s="6"/>
      <c r="K228" s="6"/>
    </row>
    <row r="229" spans="1:11" x14ac:dyDescent="0.2">
      <c r="A229" s="10"/>
      <c r="B229" s="564"/>
      <c r="C229" s="564"/>
      <c r="D229" s="41"/>
      <c r="E229" s="72"/>
      <c r="F229" s="900"/>
      <c r="G229" s="72"/>
      <c r="H229" s="10"/>
      <c r="I229" s="1048"/>
      <c r="J229" s="6"/>
      <c r="K229" s="6"/>
    </row>
    <row r="230" spans="1:11" x14ac:dyDescent="0.2">
      <c r="A230" s="10"/>
      <c r="B230" s="564"/>
      <c r="C230" s="564"/>
      <c r="D230" s="41"/>
      <c r="E230" s="72"/>
      <c r="F230" s="900"/>
      <c r="G230" s="72"/>
      <c r="H230" s="10"/>
      <c r="I230" s="1048"/>
      <c r="J230" s="6"/>
      <c r="K230" s="6"/>
    </row>
    <row r="231" spans="1:11" x14ac:dyDescent="0.2">
      <c r="A231" s="10"/>
      <c r="B231" s="564"/>
      <c r="C231" s="564"/>
      <c r="D231" s="41"/>
      <c r="E231" s="72"/>
      <c r="F231" s="900"/>
      <c r="G231" s="72"/>
      <c r="H231" s="10"/>
      <c r="I231" s="1048"/>
      <c r="J231" s="6"/>
      <c r="K231" s="6"/>
    </row>
    <row r="232" spans="1:11" x14ac:dyDescent="0.2">
      <c r="A232" s="10"/>
      <c r="B232" s="564"/>
      <c r="C232" s="564"/>
      <c r="D232" s="41"/>
      <c r="E232" s="72"/>
      <c r="F232" s="900"/>
      <c r="G232" s="72"/>
      <c r="H232" s="10"/>
      <c r="I232" s="1048"/>
      <c r="J232" s="6"/>
      <c r="K232" s="6"/>
    </row>
    <row r="233" spans="1:11" x14ac:dyDescent="0.2">
      <c r="A233" s="10"/>
      <c r="B233" s="564"/>
      <c r="C233" s="564"/>
      <c r="D233" s="41"/>
      <c r="E233" s="72"/>
      <c r="F233" s="900"/>
      <c r="G233" s="72"/>
      <c r="H233" s="10"/>
      <c r="I233" s="1048"/>
      <c r="J233" s="6"/>
      <c r="K233" s="6"/>
    </row>
    <row r="234" spans="1:11" x14ac:dyDescent="0.2">
      <c r="A234" s="10"/>
      <c r="B234" s="564"/>
      <c r="C234" s="564"/>
      <c r="D234" s="41"/>
      <c r="E234" s="72"/>
      <c r="F234" s="900"/>
      <c r="G234" s="72"/>
      <c r="H234" s="10"/>
      <c r="I234" s="1048"/>
      <c r="J234" s="6"/>
      <c r="K234" s="6"/>
    </row>
    <row r="235" spans="1:11" ht="13.5" thickBot="1" x14ac:dyDescent="0.25">
      <c r="A235" s="10"/>
      <c r="B235" s="564"/>
      <c r="C235" s="564"/>
      <c r="D235" s="41"/>
      <c r="E235" s="72"/>
      <c r="F235" s="900"/>
      <c r="G235" s="72"/>
      <c r="H235" s="10"/>
      <c r="I235" s="1048"/>
      <c r="J235" s="6"/>
      <c r="K235" s="6"/>
    </row>
    <row r="236" spans="1:11" x14ac:dyDescent="0.2">
      <c r="B236" s="280"/>
      <c r="C236" s="371"/>
      <c r="D236" s="281"/>
      <c r="E236" s="953"/>
      <c r="F236" s="950"/>
      <c r="G236" s="1006"/>
      <c r="I236" s="1048"/>
      <c r="J236" s="6"/>
      <c r="K236" s="6"/>
    </row>
    <row r="237" spans="1:11" x14ac:dyDescent="0.2">
      <c r="B237" s="287"/>
      <c r="C237" s="293" t="s">
        <v>101</v>
      </c>
      <c r="D237" s="293"/>
      <c r="E237" s="954"/>
      <c r="F237" s="951"/>
      <c r="G237" s="1007"/>
      <c r="I237" s="1048"/>
      <c r="J237" s="6"/>
      <c r="K237" s="6"/>
    </row>
    <row r="238" spans="1:11" ht="13.5" thickBot="1" x14ac:dyDescent="0.25">
      <c r="B238" s="295"/>
      <c r="C238" s="296"/>
      <c r="D238" s="296"/>
      <c r="E238" s="955"/>
      <c r="F238" s="952"/>
      <c r="G238" s="1008"/>
      <c r="I238" s="1048"/>
      <c r="J238" s="6"/>
      <c r="K238" s="6"/>
    </row>
    <row r="239" spans="1:11" s="4" customFormat="1" ht="25.5" thickBot="1" x14ac:dyDescent="0.3">
      <c r="B239" s="208"/>
      <c r="C239" s="209"/>
      <c r="D239" s="210" t="s">
        <v>0</v>
      </c>
      <c r="E239" s="211" t="s">
        <v>345</v>
      </c>
      <c r="F239" s="949" t="s">
        <v>346</v>
      </c>
      <c r="G239" s="303" t="s">
        <v>350</v>
      </c>
      <c r="I239" s="1049"/>
    </row>
    <row r="240" spans="1:11" x14ac:dyDescent="0.2">
      <c r="A240" s="1">
        <v>85</v>
      </c>
      <c r="B240" s="9">
        <v>5139</v>
      </c>
      <c r="C240" s="65">
        <v>3639</v>
      </c>
      <c r="D240" s="52" t="s">
        <v>191</v>
      </c>
      <c r="E240" s="306">
        <v>3</v>
      </c>
      <c r="F240" s="903">
        <v>7</v>
      </c>
      <c r="G240" s="56">
        <v>7</v>
      </c>
      <c r="I240" s="1048"/>
      <c r="J240" s="6"/>
      <c r="K240" s="6"/>
    </row>
    <row r="241" spans="1:12" x14ac:dyDescent="0.2">
      <c r="A241" s="1">
        <v>86</v>
      </c>
      <c r="B241" s="321">
        <v>5151</v>
      </c>
      <c r="C241" s="425">
        <v>3639</v>
      </c>
      <c r="D241" s="322" t="s">
        <v>209</v>
      </c>
      <c r="E241" s="207">
        <v>4</v>
      </c>
      <c r="F241" s="904">
        <v>10</v>
      </c>
      <c r="G241" s="525">
        <v>10</v>
      </c>
      <c r="I241" s="1048"/>
      <c r="J241" s="6"/>
      <c r="K241" s="6"/>
    </row>
    <row r="242" spans="1:12" x14ac:dyDescent="0.2">
      <c r="A242" s="1">
        <v>87</v>
      </c>
      <c r="B242" s="321">
        <v>5153</v>
      </c>
      <c r="C242" s="425">
        <v>3639</v>
      </c>
      <c r="D242" s="322" t="s">
        <v>210</v>
      </c>
      <c r="E242" s="207">
        <v>55</v>
      </c>
      <c r="F242" s="904">
        <v>50</v>
      </c>
      <c r="G242" s="1052">
        <v>50</v>
      </c>
      <c r="I242" s="1048"/>
      <c r="J242" s="6"/>
      <c r="K242" s="6"/>
    </row>
    <row r="243" spans="1:12" x14ac:dyDescent="0.2">
      <c r="A243" s="1">
        <v>88</v>
      </c>
      <c r="B243" s="321">
        <v>5154</v>
      </c>
      <c r="C243" s="425">
        <v>3639</v>
      </c>
      <c r="D243" s="322" t="s">
        <v>194</v>
      </c>
      <c r="E243" s="207">
        <v>10</v>
      </c>
      <c r="F243" s="904">
        <v>10</v>
      </c>
      <c r="G243" s="525">
        <v>10</v>
      </c>
      <c r="I243" s="1048"/>
      <c r="J243" s="6"/>
      <c r="K243" s="6"/>
    </row>
    <row r="244" spans="1:12" x14ac:dyDescent="0.2">
      <c r="A244" s="1">
        <v>89</v>
      </c>
      <c r="B244" s="321">
        <v>5166</v>
      </c>
      <c r="C244" s="425">
        <v>3639</v>
      </c>
      <c r="D244" s="322" t="s">
        <v>109</v>
      </c>
      <c r="E244" s="207">
        <v>0</v>
      </c>
      <c r="F244" s="904">
        <v>0</v>
      </c>
      <c r="G244" s="525">
        <v>0</v>
      </c>
      <c r="I244" s="1048"/>
      <c r="J244" s="6"/>
      <c r="K244" s="6"/>
    </row>
    <row r="245" spans="1:12" x14ac:dyDescent="0.2">
      <c r="A245" s="1">
        <v>60</v>
      </c>
      <c r="B245" s="9">
        <v>5169</v>
      </c>
      <c r="C245" s="65">
        <v>3639</v>
      </c>
      <c r="D245" s="52" t="s">
        <v>211</v>
      </c>
      <c r="E245" s="53">
        <v>3</v>
      </c>
      <c r="F245" s="903">
        <v>6</v>
      </c>
      <c r="G245" s="56">
        <v>6</v>
      </c>
      <c r="I245" s="1048"/>
      <c r="J245" s="6"/>
      <c r="K245" s="6"/>
    </row>
    <row r="246" spans="1:12" ht="13.5" thickBot="1" x14ac:dyDescent="0.25">
      <c r="A246" s="1">
        <v>61</v>
      </c>
      <c r="B246" s="309">
        <v>5171</v>
      </c>
      <c r="C246" s="519">
        <v>3639</v>
      </c>
      <c r="D246" s="311" t="s">
        <v>196</v>
      </c>
      <c r="E246" s="312">
        <v>59</v>
      </c>
      <c r="F246" s="902">
        <v>4</v>
      </c>
      <c r="G246" s="513">
        <v>30</v>
      </c>
      <c r="I246" s="1048"/>
      <c r="J246" s="6"/>
      <c r="K246" s="6"/>
    </row>
    <row r="247" spans="1:12" ht="13.5" thickBot="1" x14ac:dyDescent="0.25">
      <c r="B247" s="314"/>
      <c r="C247" s="516"/>
      <c r="D247" s="40" t="s">
        <v>212</v>
      </c>
      <c r="E247" s="71">
        <f t="shared" ref="E247:G247" si="40">SUM(E240:E246)</f>
        <v>134</v>
      </c>
      <c r="F247" s="899">
        <f t="shared" si="40"/>
        <v>87</v>
      </c>
      <c r="G247" s="489">
        <f t="shared" si="40"/>
        <v>113</v>
      </c>
      <c r="I247" s="1048"/>
      <c r="J247" s="6"/>
      <c r="K247" s="6"/>
    </row>
    <row r="248" spans="1:12" ht="13.5" thickBot="1" x14ac:dyDescent="0.25">
      <c r="B248" s="314"/>
      <c r="C248" s="516"/>
      <c r="D248" s="573" t="s">
        <v>47</v>
      </c>
      <c r="E248" s="552">
        <f t="shared" ref="E248:G248" si="41">SUM(E193+E210+E227+E247)</f>
        <v>1857</v>
      </c>
      <c r="F248" s="908">
        <f t="shared" si="41"/>
        <v>3212</v>
      </c>
      <c r="G248" s="555">
        <f t="shared" si="41"/>
        <v>2683</v>
      </c>
      <c r="I248" s="1048"/>
      <c r="J248" s="6"/>
      <c r="K248" s="6"/>
    </row>
    <row r="249" spans="1:12" x14ac:dyDescent="0.2">
      <c r="B249" s="417"/>
      <c r="C249" s="371"/>
      <c r="D249" s="373"/>
      <c r="E249" s="418"/>
      <c r="F249" s="950"/>
      <c r="G249" s="284"/>
      <c r="I249" s="1048"/>
      <c r="J249" s="6"/>
      <c r="K249" s="6"/>
    </row>
    <row r="250" spans="1:12" x14ac:dyDescent="0.2">
      <c r="B250" s="419"/>
      <c r="C250" s="293" t="s">
        <v>65</v>
      </c>
      <c r="D250" s="293"/>
      <c r="E250" s="294"/>
      <c r="F250" s="951"/>
      <c r="G250" s="291"/>
      <c r="I250" s="1048"/>
      <c r="J250" s="6"/>
      <c r="K250" s="6"/>
    </row>
    <row r="251" spans="1:12" ht="13.5" thickBot="1" x14ac:dyDescent="0.25">
      <c r="B251" s="421"/>
      <c r="C251" s="300"/>
      <c r="D251" s="300"/>
      <c r="E251" s="422"/>
      <c r="F251" s="952"/>
      <c r="G251" s="299"/>
      <c r="I251" s="1048"/>
      <c r="J251" s="6"/>
      <c r="K251" s="6"/>
    </row>
    <row r="252" spans="1:12" s="4" customFormat="1" ht="25.5" thickBot="1" x14ac:dyDescent="0.3">
      <c r="B252" s="208"/>
      <c r="C252" s="209"/>
      <c r="D252" s="210" t="s">
        <v>0</v>
      </c>
      <c r="E252" s="211" t="s">
        <v>345</v>
      </c>
      <c r="F252" s="949" t="s">
        <v>346</v>
      </c>
      <c r="G252" s="303" t="s">
        <v>350</v>
      </c>
      <c r="I252" s="1049"/>
    </row>
    <row r="253" spans="1:12" x14ac:dyDescent="0.2">
      <c r="B253" s="76">
        <v>5137</v>
      </c>
      <c r="C253" s="74">
        <v>6171</v>
      </c>
      <c r="D253" s="574" t="s">
        <v>198</v>
      </c>
      <c r="E253" s="851">
        <v>8</v>
      </c>
      <c r="F253" s="913">
        <v>0</v>
      </c>
      <c r="G253" s="14">
        <v>0</v>
      </c>
      <c r="I253" s="1048"/>
      <c r="J253" s="6"/>
      <c r="K253" s="6"/>
    </row>
    <row r="254" spans="1:12" x14ac:dyDescent="0.2">
      <c r="A254" s="1">
        <v>62</v>
      </c>
      <c r="B254" s="9">
        <v>5139</v>
      </c>
      <c r="C254" s="65">
        <v>6171</v>
      </c>
      <c r="D254" s="760" t="s">
        <v>191</v>
      </c>
      <c r="E254" s="55">
        <v>26</v>
      </c>
      <c r="F254" s="867">
        <v>30</v>
      </c>
      <c r="G254" s="101">
        <v>30</v>
      </c>
      <c r="I254" s="1048"/>
      <c r="J254" s="6"/>
      <c r="K254" s="6"/>
    </row>
    <row r="255" spans="1:12" x14ac:dyDescent="0.2">
      <c r="A255" s="1">
        <v>63</v>
      </c>
      <c r="B255" s="321">
        <v>5151</v>
      </c>
      <c r="C255" s="425">
        <v>6171</v>
      </c>
      <c r="D255" s="576" t="s">
        <v>209</v>
      </c>
      <c r="E255" s="524">
        <v>54</v>
      </c>
      <c r="F255" s="863">
        <v>130</v>
      </c>
      <c r="G255" s="997">
        <v>130</v>
      </c>
      <c r="I255" s="1048"/>
      <c r="J255" s="6" t="s">
        <v>406</v>
      </c>
      <c r="K255" s="6"/>
      <c r="L255" s="6"/>
    </row>
    <row r="256" spans="1:12" x14ac:dyDescent="0.2">
      <c r="A256" s="1">
        <v>64</v>
      </c>
      <c r="B256" s="321">
        <v>5152</v>
      </c>
      <c r="C256" s="425">
        <v>6171</v>
      </c>
      <c r="D256" s="576" t="s">
        <v>203</v>
      </c>
      <c r="E256" s="524">
        <v>302</v>
      </c>
      <c r="F256" s="863">
        <v>600</v>
      </c>
      <c r="G256" s="997">
        <v>550</v>
      </c>
      <c r="I256" s="1048"/>
      <c r="J256" s="6"/>
      <c r="K256" s="6" t="s">
        <v>408</v>
      </c>
    </row>
    <row r="257" spans="1:11" x14ac:dyDescent="0.2">
      <c r="A257" s="1">
        <v>65</v>
      </c>
      <c r="B257" s="321">
        <v>5154</v>
      </c>
      <c r="C257" s="425">
        <v>6171</v>
      </c>
      <c r="D257" s="576" t="s">
        <v>194</v>
      </c>
      <c r="E257" s="524">
        <v>568</v>
      </c>
      <c r="F257" s="863">
        <v>780</v>
      </c>
      <c r="G257" s="984">
        <v>800</v>
      </c>
      <c r="I257" s="1048">
        <v>200</v>
      </c>
      <c r="J257" s="6" t="s">
        <v>407</v>
      </c>
      <c r="K257" s="6"/>
    </row>
    <row r="258" spans="1:11" x14ac:dyDescent="0.2">
      <c r="A258" s="1">
        <v>66</v>
      </c>
      <c r="B258" s="321">
        <v>5163</v>
      </c>
      <c r="C258" s="425">
        <v>6171</v>
      </c>
      <c r="D258" s="576" t="s">
        <v>183</v>
      </c>
      <c r="E258" s="524">
        <v>86</v>
      </c>
      <c r="F258" s="863">
        <v>80</v>
      </c>
      <c r="G258" s="238">
        <v>88</v>
      </c>
      <c r="I258" s="1048"/>
      <c r="J258" s="6"/>
      <c r="K258" s="6"/>
    </row>
    <row r="259" spans="1:11" x14ac:dyDescent="0.2">
      <c r="A259" s="1">
        <v>67</v>
      </c>
      <c r="B259" s="321">
        <v>5164</v>
      </c>
      <c r="C259" s="425">
        <v>6171</v>
      </c>
      <c r="D259" s="576" t="s">
        <v>205</v>
      </c>
      <c r="E259" s="524">
        <v>3</v>
      </c>
      <c r="F259" s="863">
        <v>6</v>
      </c>
      <c r="G259" s="238">
        <v>6</v>
      </c>
      <c r="I259" s="1048"/>
      <c r="J259" s="6"/>
      <c r="K259" s="6"/>
    </row>
    <row r="260" spans="1:11" x14ac:dyDescent="0.2">
      <c r="A260" s="1">
        <v>68</v>
      </c>
      <c r="B260" s="321">
        <v>5169</v>
      </c>
      <c r="C260" s="425">
        <v>6171</v>
      </c>
      <c r="D260" s="576" t="s">
        <v>211</v>
      </c>
      <c r="E260" s="524">
        <v>316</v>
      </c>
      <c r="F260" s="863">
        <v>300</v>
      </c>
      <c r="G260" s="238">
        <v>400</v>
      </c>
      <c r="I260" s="1048"/>
      <c r="J260" s="6"/>
      <c r="K260" s="6"/>
    </row>
    <row r="261" spans="1:11" ht="13.5" thickBot="1" x14ac:dyDescent="0.25">
      <c r="A261" s="1">
        <v>69</v>
      </c>
      <c r="B261" s="179">
        <v>5171</v>
      </c>
      <c r="C261" s="577">
        <v>6171</v>
      </c>
      <c r="D261" s="578" t="s">
        <v>196</v>
      </c>
      <c r="E261" s="520">
        <v>1177</v>
      </c>
      <c r="F261" s="902">
        <v>300</v>
      </c>
      <c r="G261" s="513">
        <v>400</v>
      </c>
      <c r="I261" s="1048"/>
      <c r="J261" s="6"/>
      <c r="K261" s="6"/>
    </row>
    <row r="262" spans="1:11" ht="13.5" thickBot="1" x14ac:dyDescent="0.25">
      <c r="B262" s="580"/>
      <c r="C262" s="581"/>
      <c r="D262" s="408" t="s">
        <v>103</v>
      </c>
      <c r="E262" s="114">
        <f t="shared" ref="E262:G262" si="42">SUM(E253:E261)</f>
        <v>2540</v>
      </c>
      <c r="F262" s="911">
        <f t="shared" si="42"/>
        <v>2226</v>
      </c>
      <c r="G262" s="114">
        <f t="shared" si="42"/>
        <v>2404</v>
      </c>
      <c r="I262" s="1048"/>
      <c r="J262" s="6"/>
      <c r="K262" s="6"/>
    </row>
    <row r="263" spans="1:11" x14ac:dyDescent="0.2">
      <c r="B263" s="582"/>
      <c r="C263" s="582"/>
      <c r="D263" s="116"/>
      <c r="E263" s="117"/>
      <c r="F263" s="912"/>
      <c r="G263" s="583"/>
      <c r="I263" s="1048"/>
      <c r="J263" s="6"/>
      <c r="K263" s="6"/>
    </row>
    <row r="264" spans="1:11" x14ac:dyDescent="0.2">
      <c r="B264" s="582"/>
      <c r="C264" s="582"/>
      <c r="D264" s="116"/>
      <c r="E264" s="117"/>
      <c r="F264" s="912"/>
      <c r="G264" s="583"/>
      <c r="I264" s="1048"/>
      <c r="J264" s="6"/>
      <c r="K264" s="6"/>
    </row>
    <row r="265" spans="1:11" x14ac:dyDescent="0.2">
      <c r="B265" s="582"/>
      <c r="C265" s="582"/>
      <c r="D265" s="116"/>
      <c r="E265" s="117"/>
      <c r="F265" s="912"/>
      <c r="G265" s="583"/>
      <c r="I265" s="1048"/>
      <c r="J265" s="6"/>
      <c r="K265" s="6"/>
    </row>
    <row r="266" spans="1:11" x14ac:dyDescent="0.2">
      <c r="B266" s="582"/>
      <c r="C266" s="582"/>
      <c r="D266" s="116"/>
      <c r="E266" s="117"/>
      <c r="F266" s="912"/>
      <c r="G266" s="583"/>
      <c r="I266" s="1048"/>
      <c r="J266" s="6"/>
      <c r="K266" s="6"/>
    </row>
    <row r="267" spans="1:11" x14ac:dyDescent="0.2">
      <c r="B267" s="582"/>
      <c r="C267" s="582"/>
      <c r="D267" s="116"/>
      <c r="E267" s="117"/>
      <c r="F267" s="912"/>
      <c r="G267" s="583"/>
      <c r="I267" s="1048"/>
      <c r="J267" s="6"/>
      <c r="K267" s="6"/>
    </row>
    <row r="268" spans="1:11" x14ac:dyDescent="0.2">
      <c r="B268" s="274" t="s">
        <v>104</v>
      </c>
      <c r="C268" s="275"/>
      <c r="D268" s="275"/>
      <c r="E268" s="416"/>
      <c r="F268" s="869"/>
      <c r="G268" s="278"/>
      <c r="I268" s="1048"/>
      <c r="J268" s="6"/>
      <c r="K268" s="6"/>
    </row>
    <row r="269" spans="1:11" ht="13.5" thickBot="1" x14ac:dyDescent="0.25">
      <c r="B269" s="443"/>
      <c r="C269" s="279"/>
      <c r="D269" s="279"/>
      <c r="E269" s="436"/>
      <c r="F269" s="869"/>
      <c r="G269" s="278"/>
      <c r="I269" s="1048"/>
      <c r="J269" s="6"/>
      <c r="K269" s="6"/>
    </row>
    <row r="270" spans="1:11" x14ac:dyDescent="0.2">
      <c r="B270" s="468"/>
      <c r="C270" s="285"/>
      <c r="D270" s="285"/>
      <c r="E270" s="469"/>
      <c r="F270" s="950"/>
      <c r="G270" s="1006"/>
      <c r="I270" s="1048"/>
      <c r="J270" s="6"/>
      <c r="K270" s="6"/>
    </row>
    <row r="271" spans="1:11" x14ac:dyDescent="0.2">
      <c r="B271" s="287"/>
      <c r="C271" s="288"/>
      <c r="D271" s="585" t="s">
        <v>32</v>
      </c>
      <c r="E271" s="289"/>
      <c r="F271" s="951"/>
      <c r="G271" s="1007"/>
      <c r="I271" s="1048"/>
      <c r="J271" s="6"/>
      <c r="K271" s="6"/>
    </row>
    <row r="272" spans="1:11" x14ac:dyDescent="0.2">
      <c r="B272" s="287"/>
      <c r="C272" s="293"/>
      <c r="D272" s="293" t="s">
        <v>48</v>
      </c>
      <c r="E272" s="294"/>
      <c r="F272" s="951"/>
      <c r="G272" s="1007"/>
      <c r="I272" s="1048"/>
      <c r="J272" s="6"/>
      <c r="K272" s="6"/>
    </row>
    <row r="273" spans="1:11" ht="13.5" thickBot="1" x14ac:dyDescent="0.25">
      <c r="B273" s="295"/>
      <c r="C273" s="296"/>
      <c r="D273" s="296"/>
      <c r="E273" s="297"/>
      <c r="F273" s="952"/>
      <c r="G273" s="1008"/>
      <c r="I273" s="1048"/>
      <c r="J273" s="6"/>
      <c r="K273" s="6"/>
    </row>
    <row r="274" spans="1:11" s="4" customFormat="1" ht="25.5" thickBot="1" x14ac:dyDescent="0.3">
      <c r="B274" s="208"/>
      <c r="C274" s="209"/>
      <c r="D274" s="210" t="s">
        <v>0</v>
      </c>
      <c r="E274" s="211" t="s">
        <v>345</v>
      </c>
      <c r="F274" s="949" t="s">
        <v>346</v>
      </c>
      <c r="G274" s="1009" t="s">
        <v>350</v>
      </c>
      <c r="I274" s="1049"/>
    </row>
    <row r="275" spans="1:11" x14ac:dyDescent="0.2">
      <c r="A275" s="1">
        <v>71</v>
      </c>
      <c r="B275" s="588">
        <v>2324</v>
      </c>
      <c r="C275" s="330">
        <v>2212</v>
      </c>
      <c r="D275" s="148" t="s">
        <v>105</v>
      </c>
      <c r="E275" s="589">
        <v>0</v>
      </c>
      <c r="F275" s="863">
        <v>0</v>
      </c>
      <c r="G275" s="238">
        <v>0</v>
      </c>
      <c r="I275" s="1048"/>
      <c r="J275" s="6"/>
      <c r="K275" s="6"/>
    </row>
    <row r="276" spans="1:11" x14ac:dyDescent="0.2">
      <c r="A276" s="1">
        <v>72</v>
      </c>
      <c r="B276" s="258">
        <v>2324</v>
      </c>
      <c r="C276" s="104">
        <v>2219</v>
      </c>
      <c r="D276" s="105" t="s">
        <v>106</v>
      </c>
      <c r="E276" s="591">
        <v>21</v>
      </c>
      <c r="F276" s="862">
        <v>0</v>
      </c>
      <c r="G276" s="109">
        <v>0</v>
      </c>
      <c r="I276" s="1048"/>
      <c r="J276" s="6"/>
      <c r="K276" s="6"/>
    </row>
    <row r="277" spans="1:11" x14ac:dyDescent="0.2">
      <c r="A277" s="1">
        <v>73</v>
      </c>
      <c r="B277" s="258">
        <v>2324</v>
      </c>
      <c r="C277" s="104">
        <v>3111</v>
      </c>
      <c r="D277" s="105" t="s">
        <v>107</v>
      </c>
      <c r="E277" s="589">
        <v>9</v>
      </c>
      <c r="F277" s="863">
        <v>0</v>
      </c>
      <c r="G277" s="238">
        <v>0</v>
      </c>
      <c r="I277" s="1048"/>
      <c r="J277" s="6"/>
      <c r="K277" s="6"/>
    </row>
    <row r="278" spans="1:11" ht="13.5" thickBot="1" x14ac:dyDescent="0.25">
      <c r="A278" s="1">
        <v>74</v>
      </c>
      <c r="B278" s="258">
        <v>2324</v>
      </c>
      <c r="C278" s="104">
        <v>3429</v>
      </c>
      <c r="D278" s="105" t="s">
        <v>108</v>
      </c>
      <c r="E278" s="592">
        <v>27</v>
      </c>
      <c r="F278" s="864">
        <v>0</v>
      </c>
      <c r="G278" s="243">
        <v>0</v>
      </c>
      <c r="I278" s="1048"/>
      <c r="J278" s="6"/>
      <c r="K278" s="6"/>
    </row>
    <row r="279" spans="1:11" ht="13.5" thickBot="1" x14ac:dyDescent="0.25">
      <c r="B279" s="29"/>
      <c r="C279" s="369"/>
      <c r="D279" s="544" t="s">
        <v>47</v>
      </c>
      <c r="E279" s="595">
        <f t="shared" ref="E279:G279" si="43">SUM(E275:E278)</f>
        <v>57</v>
      </c>
      <c r="F279" s="860">
        <f t="shared" si="43"/>
        <v>0</v>
      </c>
      <c r="G279" s="222">
        <f t="shared" si="43"/>
        <v>0</v>
      </c>
      <c r="I279" s="1048"/>
      <c r="J279" s="6"/>
      <c r="K279" s="6"/>
    </row>
    <row r="280" spans="1:11" ht="13.5" thickBot="1" x14ac:dyDescent="0.25">
      <c r="B280" s="280"/>
      <c r="C280" s="281"/>
      <c r="D280" s="281"/>
      <c r="E280" s="282"/>
      <c r="F280" s="950"/>
      <c r="G280" s="1006"/>
      <c r="I280" s="1048"/>
      <c r="J280" s="6"/>
      <c r="K280" s="6"/>
    </row>
    <row r="281" spans="1:11" ht="13.5" thickBot="1" x14ac:dyDescent="0.25">
      <c r="B281" s="287"/>
      <c r="C281" s="398" t="s">
        <v>69</v>
      </c>
      <c r="D281" s="399"/>
      <c r="E281" s="400"/>
      <c r="F281" s="951"/>
      <c r="G281" s="1007"/>
      <c r="I281" s="1048"/>
      <c r="J281" s="6"/>
      <c r="K281" s="6"/>
    </row>
    <row r="282" spans="1:11" ht="13.5" thickBot="1" x14ac:dyDescent="0.25">
      <c r="B282" s="295"/>
      <c r="C282" s="296" t="s">
        <v>99</v>
      </c>
      <c r="D282" s="296"/>
      <c r="E282" s="297"/>
      <c r="F282" s="952"/>
      <c r="G282" s="1008"/>
      <c r="I282" s="1048"/>
      <c r="J282" s="6"/>
      <c r="K282" s="6"/>
    </row>
    <row r="283" spans="1:11" s="4" customFormat="1" ht="25.5" thickBot="1" x14ac:dyDescent="0.3">
      <c r="B283" s="208"/>
      <c r="C283" s="209"/>
      <c r="D283" s="210" t="s">
        <v>0</v>
      </c>
      <c r="E283" s="211" t="s">
        <v>345</v>
      </c>
      <c r="F283" s="949" t="s">
        <v>346</v>
      </c>
      <c r="G283" s="1009" t="s">
        <v>350</v>
      </c>
      <c r="I283" s="1049"/>
    </row>
    <row r="284" spans="1:11" x14ac:dyDescent="0.2">
      <c r="A284" s="1">
        <v>75</v>
      </c>
      <c r="B284" s="73">
        <v>5164</v>
      </c>
      <c r="C284" s="74">
        <v>2212</v>
      </c>
      <c r="D284" s="75" t="s">
        <v>213</v>
      </c>
      <c r="E284" s="76">
        <v>0</v>
      </c>
      <c r="F284" s="913">
        <v>56</v>
      </c>
      <c r="G284" s="14">
        <v>0</v>
      </c>
      <c r="I284" s="1048"/>
      <c r="J284" s="6"/>
      <c r="K284" s="6"/>
    </row>
    <row r="285" spans="1:11" x14ac:dyDescent="0.2">
      <c r="A285" s="1">
        <v>76</v>
      </c>
      <c r="B285" s="329">
        <v>5169</v>
      </c>
      <c r="C285" s="330">
        <v>2212</v>
      </c>
      <c r="D285" s="148" t="s">
        <v>214</v>
      </c>
      <c r="E285" s="589">
        <v>7</v>
      </c>
      <c r="F285" s="863">
        <v>50</v>
      </c>
      <c r="G285" s="238">
        <v>50</v>
      </c>
      <c r="I285" s="1048"/>
      <c r="J285" s="6"/>
      <c r="K285" s="6"/>
    </row>
    <row r="286" spans="1:11" x14ac:dyDescent="0.2">
      <c r="A286" s="1">
        <v>77</v>
      </c>
      <c r="B286" s="329">
        <v>5166</v>
      </c>
      <c r="C286" s="330">
        <v>2219</v>
      </c>
      <c r="D286" s="148" t="s">
        <v>215</v>
      </c>
      <c r="E286" s="589">
        <v>10</v>
      </c>
      <c r="F286" s="863">
        <v>10</v>
      </c>
      <c r="G286" s="238">
        <v>10</v>
      </c>
      <c r="I286" s="1048"/>
      <c r="J286" s="6"/>
      <c r="K286" s="6"/>
    </row>
    <row r="287" spans="1:11" x14ac:dyDescent="0.2">
      <c r="A287" s="1">
        <v>78</v>
      </c>
      <c r="B287" s="329">
        <v>5169</v>
      </c>
      <c r="C287" s="330">
        <v>2219</v>
      </c>
      <c r="D287" s="148" t="s">
        <v>215</v>
      </c>
      <c r="E287" s="589">
        <v>18</v>
      </c>
      <c r="F287" s="863">
        <v>30</v>
      </c>
      <c r="G287" s="238">
        <v>50</v>
      </c>
      <c r="I287" s="1048"/>
      <c r="J287" s="6"/>
      <c r="K287" s="6"/>
    </row>
    <row r="288" spans="1:11" x14ac:dyDescent="0.2">
      <c r="A288" s="1">
        <v>79</v>
      </c>
      <c r="B288" s="329">
        <v>5164</v>
      </c>
      <c r="C288" s="330">
        <v>2321</v>
      </c>
      <c r="D288" s="148" t="s">
        <v>216</v>
      </c>
      <c r="E288" s="589">
        <v>12</v>
      </c>
      <c r="F288" s="863">
        <v>12</v>
      </c>
      <c r="G288" s="238">
        <v>12</v>
      </c>
      <c r="I288" s="1048"/>
      <c r="J288" s="6"/>
      <c r="K288" s="6"/>
    </row>
    <row r="289" spans="1:11" ht="13.5" thickBot="1" x14ac:dyDescent="0.25">
      <c r="A289" s="1">
        <v>80</v>
      </c>
      <c r="B289" s="103">
        <v>5169</v>
      </c>
      <c r="C289" s="104">
        <v>2321</v>
      </c>
      <c r="D289" s="105" t="s">
        <v>211</v>
      </c>
      <c r="E289" s="597">
        <v>48</v>
      </c>
      <c r="F289" s="862">
        <v>50</v>
      </c>
      <c r="G289" s="109">
        <v>50</v>
      </c>
      <c r="I289" s="1048"/>
      <c r="J289" s="6"/>
      <c r="K289" s="6"/>
    </row>
    <row r="290" spans="1:11" ht="13.5" thickBot="1" x14ac:dyDescent="0.25">
      <c r="B290" s="29"/>
      <c r="C290" s="369"/>
      <c r="D290" s="390" t="s">
        <v>47</v>
      </c>
      <c r="E290" s="598">
        <f t="shared" ref="E290:G290" si="44">SUM(E284:E289)</f>
        <v>95</v>
      </c>
      <c r="F290" s="860">
        <f t="shared" si="44"/>
        <v>208</v>
      </c>
      <c r="G290" s="222">
        <f t="shared" si="44"/>
        <v>172</v>
      </c>
      <c r="I290" s="1048"/>
      <c r="J290" s="6"/>
      <c r="K290" s="6"/>
    </row>
    <row r="291" spans="1:11" x14ac:dyDescent="0.2">
      <c r="B291" s="280"/>
      <c r="C291" s="371"/>
      <c r="D291" s="281"/>
      <c r="E291" s="282"/>
      <c r="F291" s="950"/>
      <c r="G291" s="1006"/>
      <c r="I291" s="1048"/>
      <c r="J291" s="6"/>
      <c r="K291" s="6"/>
    </row>
    <row r="292" spans="1:11" x14ac:dyDescent="0.2">
      <c r="B292" s="287"/>
      <c r="C292" s="293" t="s">
        <v>101</v>
      </c>
      <c r="D292" s="293"/>
      <c r="E292" s="294"/>
      <c r="F292" s="951"/>
      <c r="G292" s="1007"/>
      <c r="I292" s="1048"/>
      <c r="J292" s="6"/>
      <c r="K292" s="6"/>
    </row>
    <row r="293" spans="1:11" ht="13.5" thickBot="1" x14ac:dyDescent="0.25">
      <c r="B293" s="295"/>
      <c r="C293" s="296"/>
      <c r="D293" s="296"/>
      <c r="E293" s="297"/>
      <c r="F293" s="952"/>
      <c r="G293" s="1008"/>
      <c r="I293" s="1048"/>
      <c r="J293" s="6"/>
      <c r="K293" s="6"/>
    </row>
    <row r="294" spans="1:11" s="4" customFormat="1" ht="25.5" thickBot="1" x14ac:dyDescent="0.3">
      <c r="B294" s="208"/>
      <c r="C294" s="209"/>
      <c r="D294" s="210" t="s">
        <v>0</v>
      </c>
      <c r="E294" s="211" t="s">
        <v>345</v>
      </c>
      <c r="F294" s="949" t="s">
        <v>346</v>
      </c>
      <c r="G294" s="303" t="s">
        <v>350</v>
      </c>
      <c r="I294" s="1049"/>
    </row>
    <row r="295" spans="1:11" x14ac:dyDescent="0.2">
      <c r="A295" s="1">
        <v>82</v>
      </c>
      <c r="B295" s="602">
        <v>5166</v>
      </c>
      <c r="C295" s="425">
        <v>3111</v>
      </c>
      <c r="D295" s="576" t="s">
        <v>217</v>
      </c>
      <c r="E295" s="526">
        <v>0</v>
      </c>
      <c r="F295" s="914">
        <v>10</v>
      </c>
      <c r="G295" s="154">
        <v>10</v>
      </c>
      <c r="I295" s="1048"/>
      <c r="J295" s="6"/>
      <c r="K295" s="6"/>
    </row>
    <row r="296" spans="1:11" x14ac:dyDescent="0.2">
      <c r="A296" s="1">
        <v>83</v>
      </c>
      <c r="B296" s="321">
        <v>5169</v>
      </c>
      <c r="C296" s="425">
        <v>3111</v>
      </c>
      <c r="D296" s="463" t="s">
        <v>218</v>
      </c>
      <c r="E296" s="464">
        <v>478</v>
      </c>
      <c r="F296" s="914">
        <v>500</v>
      </c>
      <c r="G296" s="999">
        <v>600</v>
      </c>
      <c r="I296" s="1048">
        <v>100</v>
      </c>
      <c r="J296" s="6"/>
      <c r="K296" s="6"/>
    </row>
    <row r="297" spans="1:11" ht="13.5" thickBot="1" x14ac:dyDescent="0.25">
      <c r="A297" s="1">
        <v>84</v>
      </c>
      <c r="B297" s="321">
        <v>5171</v>
      </c>
      <c r="C297" s="425">
        <v>3111</v>
      </c>
      <c r="D297" s="576" t="s">
        <v>219</v>
      </c>
      <c r="E297" s="526">
        <v>1210</v>
      </c>
      <c r="F297" s="914">
        <v>1223</v>
      </c>
      <c r="G297" s="999">
        <v>1500</v>
      </c>
      <c r="I297" s="1048">
        <v>200</v>
      </c>
      <c r="J297" s="6"/>
      <c r="K297" s="6"/>
    </row>
    <row r="298" spans="1:11" ht="13.5" thickBot="1" x14ac:dyDescent="0.25">
      <c r="B298" s="208"/>
      <c r="C298" s="596"/>
      <c r="D298" s="112" t="s">
        <v>220</v>
      </c>
      <c r="E298" s="603">
        <f t="shared" ref="E298:G298" si="45">SUM(E295:E297)</f>
        <v>1688</v>
      </c>
      <c r="F298" s="908">
        <f t="shared" si="45"/>
        <v>1733</v>
      </c>
      <c r="G298" s="555">
        <f t="shared" si="45"/>
        <v>2110</v>
      </c>
      <c r="I298" s="1048"/>
      <c r="J298" s="6"/>
      <c r="K298" s="6"/>
    </row>
    <row r="299" spans="1:11" ht="13.5" thickBot="1" x14ac:dyDescent="0.25">
      <c r="A299" s="1">
        <v>85</v>
      </c>
      <c r="B299" s="444">
        <v>5169</v>
      </c>
      <c r="C299" s="445">
        <v>3421</v>
      </c>
      <c r="D299" s="198" t="s">
        <v>211</v>
      </c>
      <c r="E299" s="128">
        <v>30</v>
      </c>
      <c r="F299" s="915">
        <v>0</v>
      </c>
      <c r="G299" s="81">
        <v>0</v>
      </c>
      <c r="I299" s="1048"/>
      <c r="J299" s="6"/>
      <c r="K299" s="6"/>
    </row>
    <row r="300" spans="1:11" ht="13.5" thickBot="1" x14ac:dyDescent="0.25">
      <c r="B300" s="111"/>
      <c r="C300" s="112"/>
      <c r="D300" s="112" t="s">
        <v>221</v>
      </c>
      <c r="E300" s="603">
        <f>SUM(E299)</f>
        <v>30</v>
      </c>
      <c r="F300" s="916">
        <f>SUM(F299:F299)</f>
        <v>0</v>
      </c>
      <c r="G300" s="319">
        <f>SUM(G299:G299)</f>
        <v>0</v>
      </c>
      <c r="I300" s="1048"/>
      <c r="J300" s="6"/>
      <c r="K300" s="6"/>
    </row>
    <row r="301" spans="1:11" ht="13.5" thickBot="1" x14ac:dyDescent="0.25">
      <c r="A301" s="7"/>
      <c r="B301" s="608"/>
      <c r="C301" s="608"/>
      <c r="D301" s="608"/>
      <c r="E301" s="609"/>
      <c r="F301" s="917"/>
      <c r="G301" s="610"/>
      <c r="I301" s="1048"/>
      <c r="J301" s="6"/>
      <c r="K301" s="6"/>
    </row>
    <row r="302" spans="1:11" x14ac:dyDescent="0.2">
      <c r="B302" s="280"/>
      <c r="C302" s="371"/>
      <c r="D302" s="281"/>
      <c r="E302" s="282"/>
      <c r="F302" s="950"/>
      <c r="G302" s="1006"/>
      <c r="I302" s="1048"/>
      <c r="J302" s="6"/>
      <c r="K302" s="6"/>
    </row>
    <row r="303" spans="1:11" ht="13.5" thickBot="1" x14ac:dyDescent="0.25">
      <c r="B303" s="295"/>
      <c r="C303" s="296" t="s">
        <v>101</v>
      </c>
      <c r="D303" s="296"/>
      <c r="E303" s="297"/>
      <c r="F303" s="952"/>
      <c r="G303" s="1008"/>
      <c r="I303" s="1048"/>
      <c r="J303" s="6"/>
      <c r="K303" s="6"/>
    </row>
    <row r="304" spans="1:11" s="4" customFormat="1" ht="25.5" thickBot="1" x14ac:dyDescent="0.3">
      <c r="B304" s="208"/>
      <c r="C304" s="209"/>
      <c r="D304" s="210" t="s">
        <v>0</v>
      </c>
      <c r="E304" s="211" t="s">
        <v>345</v>
      </c>
      <c r="F304" s="949" t="s">
        <v>346</v>
      </c>
      <c r="G304" s="1009" t="s">
        <v>350</v>
      </c>
      <c r="I304" s="1049"/>
    </row>
    <row r="305" spans="1:11" x14ac:dyDescent="0.2">
      <c r="B305" s="76">
        <v>5166</v>
      </c>
      <c r="C305" s="74">
        <v>3429</v>
      </c>
      <c r="D305" s="574" t="s">
        <v>361</v>
      </c>
      <c r="E305" s="853">
        <v>5</v>
      </c>
      <c r="F305" s="998">
        <v>0</v>
      </c>
      <c r="G305" s="14">
        <v>0</v>
      </c>
      <c r="I305" s="1048"/>
      <c r="J305" s="6"/>
      <c r="K305" s="6"/>
    </row>
    <row r="306" spans="1:11" ht="13.5" thickBot="1" x14ac:dyDescent="0.25">
      <c r="A306" s="1">
        <v>86</v>
      </c>
      <c r="B306" s="77">
        <v>5169</v>
      </c>
      <c r="C306" s="445">
        <v>3429</v>
      </c>
      <c r="D306" s="198" t="s">
        <v>222</v>
      </c>
      <c r="E306" s="128">
        <v>111</v>
      </c>
      <c r="F306" s="918">
        <v>210</v>
      </c>
      <c r="G306" s="81">
        <v>0</v>
      </c>
      <c r="I306" s="1048"/>
      <c r="J306" s="6"/>
      <c r="K306" s="6"/>
    </row>
    <row r="307" spans="1:11" ht="13.5" thickBot="1" x14ac:dyDescent="0.25">
      <c r="B307" s="111"/>
      <c r="C307" s="112"/>
      <c r="D307" s="112" t="s">
        <v>223</v>
      </c>
      <c r="E307" s="603">
        <f t="shared" ref="E307:G307" si="46">SUM(E305:E306)</f>
        <v>116</v>
      </c>
      <c r="F307" s="957">
        <f>SUM(F305:F306)</f>
        <v>210</v>
      </c>
      <c r="G307" s="1000">
        <f t="shared" si="46"/>
        <v>0</v>
      </c>
      <c r="I307" s="1048"/>
      <c r="J307" s="6"/>
      <c r="K307" s="6"/>
    </row>
    <row r="308" spans="1:11" ht="13.5" thickBot="1" x14ac:dyDescent="0.25">
      <c r="A308" s="1">
        <v>87</v>
      </c>
      <c r="B308" s="77">
        <v>5166</v>
      </c>
      <c r="C308" s="445">
        <v>3639</v>
      </c>
      <c r="D308" s="613" t="s">
        <v>211</v>
      </c>
      <c r="E308" s="614">
        <v>62</v>
      </c>
      <c r="F308" s="919">
        <v>0</v>
      </c>
      <c r="G308" s="243">
        <v>72</v>
      </c>
      <c r="I308" s="1048"/>
      <c r="J308" s="6" t="s">
        <v>409</v>
      </c>
      <c r="K308" s="6"/>
    </row>
    <row r="309" spans="1:11" ht="13.5" thickBot="1" x14ac:dyDescent="0.25">
      <c r="B309" s="111"/>
      <c r="C309" s="112"/>
      <c r="D309" s="112" t="s">
        <v>224</v>
      </c>
      <c r="E309" s="603">
        <f t="shared" ref="E309:G309" si="47">SUM(E308)</f>
        <v>62</v>
      </c>
      <c r="F309" s="916">
        <f t="shared" ref="F309" si="48">SUM(F308)</f>
        <v>0</v>
      </c>
      <c r="G309" s="319">
        <f t="shared" si="47"/>
        <v>72</v>
      </c>
      <c r="I309" s="1048"/>
      <c r="J309" s="6"/>
      <c r="K309" s="6"/>
    </row>
    <row r="310" spans="1:11" ht="13.5" thickBot="1" x14ac:dyDescent="0.25">
      <c r="B310" s="460"/>
      <c r="C310" s="462"/>
      <c r="D310" s="462" t="s">
        <v>47</v>
      </c>
      <c r="E310" s="616">
        <f t="shared" ref="E310:G310" si="49">SUM(E298+E300+E307+E309)</f>
        <v>1896</v>
      </c>
      <c r="F310" s="920">
        <f t="shared" si="49"/>
        <v>1943</v>
      </c>
      <c r="G310" s="617">
        <f t="shared" si="49"/>
        <v>2182</v>
      </c>
      <c r="I310" s="1048"/>
      <c r="J310" s="6"/>
      <c r="K310" s="6"/>
    </row>
    <row r="311" spans="1:11" ht="13.5" thickBot="1" x14ac:dyDescent="0.25">
      <c r="B311" s="280"/>
      <c r="C311" s="371"/>
      <c r="D311" s="281"/>
      <c r="E311" s="282"/>
      <c r="F311" s="950"/>
      <c r="G311" s="1006"/>
      <c r="I311" s="1048"/>
      <c r="J311" s="6"/>
      <c r="K311" s="6"/>
    </row>
    <row r="312" spans="1:11" ht="13.5" thickBot="1" x14ac:dyDescent="0.25">
      <c r="B312" s="287"/>
      <c r="C312" s="619" t="s">
        <v>110</v>
      </c>
      <c r="D312" s="620"/>
      <c r="E312" s="400"/>
      <c r="F312" s="951"/>
      <c r="G312" s="1007"/>
      <c r="I312" s="1048"/>
      <c r="J312" s="6"/>
      <c r="K312" s="6"/>
    </row>
    <row r="313" spans="1:11" ht="13.5" thickBot="1" x14ac:dyDescent="0.25">
      <c r="B313" s="295"/>
      <c r="C313" s="621"/>
      <c r="D313" s="296"/>
      <c r="E313" s="297"/>
      <c r="F313" s="952"/>
      <c r="G313" s="1008"/>
      <c r="I313" s="1048"/>
      <c r="J313" s="6"/>
      <c r="K313" s="6"/>
    </row>
    <row r="314" spans="1:11" s="4" customFormat="1" ht="25.5" thickBot="1" x14ac:dyDescent="0.3">
      <c r="B314" s="208"/>
      <c r="C314" s="209"/>
      <c r="D314" s="210" t="s">
        <v>0</v>
      </c>
      <c r="E314" s="211" t="s">
        <v>345</v>
      </c>
      <c r="F314" s="949" t="s">
        <v>346</v>
      </c>
      <c r="G314" s="303" t="s">
        <v>350</v>
      </c>
      <c r="I314" s="1049"/>
    </row>
    <row r="315" spans="1:11" x14ac:dyDescent="0.2">
      <c r="A315" s="1">
        <v>88</v>
      </c>
      <c r="B315" s="95">
        <v>6121</v>
      </c>
      <c r="C315" s="96">
        <v>2212</v>
      </c>
      <c r="D315" s="622" t="s">
        <v>385</v>
      </c>
      <c r="E315" s="623">
        <v>0</v>
      </c>
      <c r="F315" s="861">
        <v>0</v>
      </c>
      <c r="G315" s="229">
        <v>0</v>
      </c>
      <c r="I315" s="1048"/>
      <c r="J315" s="6"/>
      <c r="K315" s="6"/>
    </row>
    <row r="316" spans="1:11" x14ac:dyDescent="0.2">
      <c r="A316" s="1">
        <v>89</v>
      </c>
      <c r="B316" s="103">
        <v>6121</v>
      </c>
      <c r="C316" s="104">
        <v>2212</v>
      </c>
      <c r="D316" s="624" t="s">
        <v>386</v>
      </c>
      <c r="E316" s="625">
        <v>56</v>
      </c>
      <c r="F316" s="862">
        <v>0</v>
      </c>
      <c r="G316" s="985">
        <v>2500</v>
      </c>
      <c r="I316" s="1048">
        <v>2500</v>
      </c>
      <c r="J316" s="6"/>
      <c r="K316" s="6"/>
    </row>
    <row r="317" spans="1:11" x14ac:dyDescent="0.2">
      <c r="A317" s="1">
        <v>90</v>
      </c>
      <c r="B317" s="329">
        <v>6121</v>
      </c>
      <c r="C317" s="330">
        <v>2219</v>
      </c>
      <c r="D317" s="433" t="s">
        <v>387</v>
      </c>
      <c r="E317" s="464">
        <v>403</v>
      </c>
      <c r="F317" s="863"/>
      <c r="G317" s="984">
        <v>100</v>
      </c>
      <c r="I317" s="1048">
        <v>100</v>
      </c>
      <c r="J317" s="6"/>
      <c r="K317" s="6"/>
    </row>
    <row r="318" spans="1:11" ht="13.5" thickBot="1" x14ac:dyDescent="0.25">
      <c r="A318" s="1">
        <v>90</v>
      </c>
      <c r="B318" s="363">
        <v>6121</v>
      </c>
      <c r="C318" s="364">
        <v>2219</v>
      </c>
      <c r="D318" s="454" t="s">
        <v>388</v>
      </c>
      <c r="E318" s="614">
        <v>137</v>
      </c>
      <c r="F318" s="864">
        <v>930</v>
      </c>
      <c r="G318" s="1002">
        <v>5000</v>
      </c>
      <c r="I318" s="1048">
        <v>5000</v>
      </c>
      <c r="J318" s="6"/>
      <c r="K318" s="6"/>
    </row>
    <row r="319" spans="1:11" ht="13.5" thickBot="1" x14ac:dyDescent="0.25">
      <c r="B319" s="111"/>
      <c r="C319" s="112"/>
      <c r="D319" s="112" t="s">
        <v>225</v>
      </c>
      <c r="E319" s="603">
        <f t="shared" ref="E319:G319" si="50">SUM(E315:E318)</f>
        <v>596</v>
      </c>
      <c r="F319" s="874">
        <f t="shared" ref="F319" si="51">SUM(F315:F318)</f>
        <v>930</v>
      </c>
      <c r="G319" s="319">
        <f t="shared" si="50"/>
        <v>7600</v>
      </c>
      <c r="I319" s="1048"/>
      <c r="J319" s="6"/>
      <c r="K319" s="6"/>
    </row>
    <row r="320" spans="1:11" x14ac:dyDescent="0.2">
      <c r="A320" s="1">
        <v>92</v>
      </c>
      <c r="B320" s="471">
        <v>6121</v>
      </c>
      <c r="C320" s="472">
        <v>2321</v>
      </c>
      <c r="D320" s="636" t="s">
        <v>389</v>
      </c>
      <c r="E320" s="543">
        <v>36</v>
      </c>
      <c r="F320" s="861">
        <v>0</v>
      </c>
      <c r="G320" s="1003">
        <v>250</v>
      </c>
      <c r="I320" s="1048">
        <v>250</v>
      </c>
      <c r="J320" s="6"/>
      <c r="K320" s="6"/>
    </row>
    <row r="321" spans="1:11" x14ac:dyDescent="0.2">
      <c r="B321" s="588">
        <v>6121</v>
      </c>
      <c r="C321" s="170">
        <v>2321</v>
      </c>
      <c r="D321" s="433" t="s">
        <v>390</v>
      </c>
      <c r="E321" s="464">
        <v>0</v>
      </c>
      <c r="F321" s="863"/>
      <c r="G321" s="238">
        <v>0</v>
      </c>
      <c r="I321" s="1048"/>
      <c r="J321" s="6"/>
      <c r="K321" s="6"/>
    </row>
    <row r="322" spans="1:11" ht="13.5" thickBot="1" x14ac:dyDescent="0.25">
      <c r="B322" s="77">
        <v>6121</v>
      </c>
      <c r="C322" s="22">
        <v>2334</v>
      </c>
      <c r="D322" s="454" t="s">
        <v>391</v>
      </c>
      <c r="E322" s="614"/>
      <c r="F322" s="986"/>
      <c r="G322" s="1002">
        <v>1500</v>
      </c>
      <c r="I322" s="1048">
        <v>1500</v>
      </c>
      <c r="J322" s="6"/>
      <c r="K322" s="6"/>
    </row>
    <row r="323" spans="1:11" ht="13.5" thickBot="1" x14ac:dyDescent="0.25">
      <c r="B323" s="111"/>
      <c r="C323" s="112"/>
      <c r="D323" s="629" t="s">
        <v>226</v>
      </c>
      <c r="E323" s="630">
        <f t="shared" ref="E323:F323" si="52">SUM(E320:E321)</f>
        <v>36</v>
      </c>
      <c r="F323" s="630">
        <f t="shared" si="52"/>
        <v>0</v>
      </c>
      <c r="G323" s="1001">
        <f>SUM(G320:G322)</f>
        <v>1750</v>
      </c>
      <c r="I323" s="1048"/>
      <c r="J323" s="6"/>
      <c r="K323" s="6"/>
    </row>
    <row r="324" spans="1:11" x14ac:dyDescent="0.2">
      <c r="A324" s="1">
        <v>93</v>
      </c>
      <c r="B324" s="444">
        <v>6121</v>
      </c>
      <c r="C324" s="445">
        <v>3111</v>
      </c>
      <c r="D324" s="198" t="s">
        <v>392</v>
      </c>
      <c r="E324" s="128">
        <v>504</v>
      </c>
      <c r="F324" s="915">
        <v>350</v>
      </c>
      <c r="G324" s="989">
        <v>600</v>
      </c>
      <c r="I324" s="1048">
        <v>600</v>
      </c>
      <c r="J324" s="6"/>
      <c r="K324" s="6"/>
    </row>
    <row r="325" spans="1:11" ht="13.5" thickBot="1" x14ac:dyDescent="0.25">
      <c r="A325" s="1">
        <v>94</v>
      </c>
      <c r="B325" s="103">
        <v>6121</v>
      </c>
      <c r="C325" s="104">
        <v>3111</v>
      </c>
      <c r="D325" s="628" t="s">
        <v>393</v>
      </c>
      <c r="E325" s="626">
        <v>5703</v>
      </c>
      <c r="F325" s="895">
        <v>0</v>
      </c>
      <c r="G325" s="1004">
        <v>4500</v>
      </c>
      <c r="I325" s="1048">
        <v>4500</v>
      </c>
      <c r="J325" s="6" t="s">
        <v>410</v>
      </c>
      <c r="K325" s="6"/>
    </row>
    <row r="326" spans="1:11" ht="13.5" thickBot="1" x14ac:dyDescent="0.25">
      <c r="B326" s="111"/>
      <c r="C326" s="112"/>
      <c r="D326" s="112" t="s">
        <v>220</v>
      </c>
      <c r="E326" s="603">
        <f t="shared" ref="E326:G326" si="53">SUM(E324:E325)</f>
        <v>6207</v>
      </c>
      <c r="F326" s="874">
        <f t="shared" si="53"/>
        <v>350</v>
      </c>
      <c r="G326" s="319">
        <f t="shared" si="53"/>
        <v>5100</v>
      </c>
      <c r="I326" s="1048"/>
      <c r="J326" s="6"/>
      <c r="K326" s="6"/>
    </row>
    <row r="327" spans="1:11" x14ac:dyDescent="0.2">
      <c r="A327" s="1">
        <v>95</v>
      </c>
      <c r="B327" s="77">
        <v>6121</v>
      </c>
      <c r="C327" s="78">
        <v>3319</v>
      </c>
      <c r="D327" s="22" t="s">
        <v>227</v>
      </c>
      <c r="E327" s="45">
        <v>0</v>
      </c>
      <c r="F327" s="915">
        <v>73</v>
      </c>
      <c r="G327" s="81">
        <v>0</v>
      </c>
      <c r="I327" s="1048"/>
      <c r="J327" s="6"/>
      <c r="K327" s="6"/>
    </row>
    <row r="328" spans="1:11" ht="13.5" thickBot="1" x14ac:dyDescent="0.25">
      <c r="A328" s="1">
        <v>96</v>
      </c>
      <c r="B328" s="84">
        <v>6121</v>
      </c>
      <c r="C328" s="85">
        <v>3326</v>
      </c>
      <c r="D328" s="86" t="s">
        <v>228</v>
      </c>
      <c r="E328" s="87">
        <v>0</v>
      </c>
      <c r="F328" s="895">
        <v>0</v>
      </c>
      <c r="G328" s="91">
        <v>0</v>
      </c>
      <c r="I328" s="1048"/>
      <c r="J328" s="6"/>
      <c r="K328" s="6"/>
    </row>
    <row r="329" spans="1:11" ht="13.5" thickBot="1" x14ac:dyDescent="0.25">
      <c r="B329" s="111"/>
      <c r="C329" s="113"/>
      <c r="D329" s="111" t="s">
        <v>394</v>
      </c>
      <c r="E329" s="633">
        <f t="shared" ref="E329:G329" si="54">SUM(E327:E328)</f>
        <v>0</v>
      </c>
      <c r="F329" s="874">
        <f t="shared" si="54"/>
        <v>73</v>
      </c>
      <c r="G329" s="319">
        <f t="shared" si="54"/>
        <v>0</v>
      </c>
      <c r="I329" s="1048"/>
      <c r="J329" s="6"/>
      <c r="K329" s="6"/>
    </row>
    <row r="330" spans="1:11" x14ac:dyDescent="0.2">
      <c r="A330" s="1">
        <v>97</v>
      </c>
      <c r="B330" s="444">
        <v>6121</v>
      </c>
      <c r="C330" s="445">
        <v>3421</v>
      </c>
      <c r="D330" s="634" t="s">
        <v>229</v>
      </c>
      <c r="E330" s="45">
        <v>0</v>
      </c>
      <c r="F330" s="915">
        <v>0</v>
      </c>
      <c r="G330" s="989">
        <v>650</v>
      </c>
      <c r="I330" s="1048">
        <v>650</v>
      </c>
      <c r="J330" s="6" t="s">
        <v>411</v>
      </c>
      <c r="K330" s="6"/>
    </row>
    <row r="331" spans="1:11" x14ac:dyDescent="0.2">
      <c r="A331" s="1">
        <v>98</v>
      </c>
      <c r="B331" s="103">
        <v>6121</v>
      </c>
      <c r="C331" s="104">
        <v>3421</v>
      </c>
      <c r="D331" s="105" t="s">
        <v>230</v>
      </c>
      <c r="E331" s="106">
        <v>0</v>
      </c>
      <c r="F331" s="862">
        <v>0</v>
      </c>
      <c r="G331" s="109">
        <v>0</v>
      </c>
      <c r="I331" s="1048"/>
      <c r="J331" s="6"/>
      <c r="K331" s="6"/>
    </row>
    <row r="332" spans="1:11" x14ac:dyDescent="0.2">
      <c r="A332" s="1">
        <v>99</v>
      </c>
      <c r="B332" s="329">
        <v>6121</v>
      </c>
      <c r="C332" s="330">
        <v>3429</v>
      </c>
      <c r="D332" s="148" t="s">
        <v>231</v>
      </c>
      <c r="E332" s="149">
        <v>78</v>
      </c>
      <c r="F332" s="863">
        <v>0</v>
      </c>
      <c r="G332" s="238">
        <v>0</v>
      </c>
      <c r="I332" s="1048"/>
      <c r="J332" s="6"/>
      <c r="K332" s="6"/>
    </row>
    <row r="333" spans="1:11" ht="13.5" thickBot="1" x14ac:dyDescent="0.25">
      <c r="A333" s="1">
        <v>100</v>
      </c>
      <c r="B333" s="363">
        <v>6121</v>
      </c>
      <c r="C333" s="364">
        <v>3429</v>
      </c>
      <c r="D333" s="365" t="s">
        <v>232</v>
      </c>
      <c r="E333" s="27">
        <v>733</v>
      </c>
      <c r="F333" s="864">
        <v>0</v>
      </c>
      <c r="G333" s="243">
        <v>0</v>
      </c>
      <c r="I333" s="1048"/>
      <c r="J333" s="6"/>
      <c r="K333" s="6"/>
    </row>
    <row r="334" spans="1:11" ht="13.5" thickBot="1" x14ac:dyDescent="0.25">
      <c r="B334" s="111"/>
      <c r="C334" s="112"/>
      <c r="D334" s="113" t="s">
        <v>233</v>
      </c>
      <c r="E334" s="114">
        <f t="shared" ref="E334:G334" si="55">SUM(E330:E333)</f>
        <v>811</v>
      </c>
      <c r="F334" s="874">
        <f t="shared" si="55"/>
        <v>0</v>
      </c>
      <c r="G334" s="319">
        <f t="shared" si="55"/>
        <v>650</v>
      </c>
      <c r="I334" s="1048"/>
      <c r="J334" s="6"/>
      <c r="K334" s="6"/>
    </row>
    <row r="335" spans="1:11" x14ac:dyDescent="0.2">
      <c r="A335" s="1">
        <v>101</v>
      </c>
      <c r="B335" s="95">
        <v>6121</v>
      </c>
      <c r="C335" s="96">
        <v>3613</v>
      </c>
      <c r="D335" s="97" t="s">
        <v>362</v>
      </c>
      <c r="E335" s="98">
        <v>156</v>
      </c>
      <c r="F335" s="867">
        <v>0</v>
      </c>
      <c r="G335" s="101">
        <v>0</v>
      </c>
      <c r="I335" s="1048"/>
      <c r="J335" s="6"/>
      <c r="K335" s="6"/>
    </row>
    <row r="336" spans="1:11" ht="13.5" thickBot="1" x14ac:dyDescent="0.25">
      <c r="A336" s="1">
        <v>102</v>
      </c>
      <c r="B336" s="103">
        <v>6121</v>
      </c>
      <c r="C336" s="104">
        <v>3613</v>
      </c>
      <c r="D336" s="105" t="s">
        <v>234</v>
      </c>
      <c r="E336" s="106">
        <v>0</v>
      </c>
      <c r="F336" s="862">
        <v>0</v>
      </c>
      <c r="G336" s="109">
        <v>0</v>
      </c>
      <c r="I336" s="1048"/>
      <c r="J336" s="6"/>
      <c r="K336" s="6"/>
    </row>
    <row r="337" spans="1:11" ht="13.5" thickBot="1" x14ac:dyDescent="0.25">
      <c r="B337" s="111"/>
      <c r="C337" s="112"/>
      <c r="D337" s="113" t="s">
        <v>235</v>
      </c>
      <c r="E337" s="114">
        <f t="shared" ref="E337:G337" si="56">SUM(E335:E336)</f>
        <v>156</v>
      </c>
      <c r="F337" s="911">
        <f t="shared" si="56"/>
        <v>0</v>
      </c>
      <c r="G337" s="115">
        <f t="shared" si="56"/>
        <v>0</v>
      </c>
      <c r="I337" s="1048"/>
      <c r="J337" s="6"/>
      <c r="K337" s="6"/>
    </row>
    <row r="338" spans="1:11" ht="13.5" thickBot="1" x14ac:dyDescent="0.25">
      <c r="B338" s="116"/>
      <c r="C338" s="116"/>
      <c r="D338" s="116"/>
      <c r="E338" s="117"/>
      <c r="F338" s="921"/>
      <c r="G338" s="118"/>
      <c r="I338" s="1048"/>
      <c r="J338" s="6"/>
      <c r="K338" s="6"/>
    </row>
    <row r="339" spans="1:11" ht="13.5" thickBot="1" x14ac:dyDescent="0.25">
      <c r="B339" s="280"/>
      <c r="C339" s="371"/>
      <c r="D339" s="281"/>
      <c r="E339" s="282"/>
      <c r="F339" s="950"/>
      <c r="G339" s="284"/>
      <c r="I339" s="1048"/>
      <c r="J339" s="6"/>
      <c r="K339" s="6"/>
    </row>
    <row r="340" spans="1:11" ht="13.5" thickBot="1" x14ac:dyDescent="0.25">
      <c r="B340" s="287"/>
      <c r="C340" s="619" t="s">
        <v>110</v>
      </c>
      <c r="D340" s="620"/>
      <c r="E340" s="400"/>
      <c r="F340" s="951"/>
      <c r="G340" s="291"/>
      <c r="I340" s="1048"/>
      <c r="J340" s="6"/>
      <c r="K340" s="6"/>
    </row>
    <row r="341" spans="1:11" ht="13.5" thickBot="1" x14ac:dyDescent="0.25">
      <c r="B341" s="295"/>
      <c r="C341" s="621"/>
      <c r="D341" s="296"/>
      <c r="E341" s="297"/>
      <c r="F341" s="952"/>
      <c r="G341" s="299"/>
      <c r="I341" s="1048"/>
      <c r="J341" s="6"/>
      <c r="K341" s="6"/>
    </row>
    <row r="342" spans="1:11" s="4" customFormat="1" ht="25.5" thickBot="1" x14ac:dyDescent="0.3">
      <c r="B342" s="208"/>
      <c r="C342" s="209"/>
      <c r="D342" s="210" t="s">
        <v>0</v>
      </c>
      <c r="E342" s="211" t="s">
        <v>345</v>
      </c>
      <c r="F342" s="949" t="s">
        <v>346</v>
      </c>
      <c r="G342" s="303" t="s">
        <v>350</v>
      </c>
      <c r="I342" s="1049"/>
    </row>
    <row r="343" spans="1:11" x14ac:dyDescent="0.2">
      <c r="A343" s="1">
        <v>103</v>
      </c>
      <c r="B343" s="95">
        <v>6121</v>
      </c>
      <c r="C343" s="96">
        <v>6171</v>
      </c>
      <c r="D343" s="97" t="s">
        <v>236</v>
      </c>
      <c r="E343" s="98">
        <v>30</v>
      </c>
      <c r="F343" s="867">
        <v>0</v>
      </c>
      <c r="G343" s="101">
        <v>0</v>
      </c>
      <c r="I343" s="1048"/>
      <c r="J343" s="6"/>
      <c r="K343" s="6"/>
    </row>
    <row r="344" spans="1:11" ht="13.5" thickBot="1" x14ac:dyDescent="0.25">
      <c r="A344" s="1">
        <v>104</v>
      </c>
      <c r="B344" s="103">
        <v>6121</v>
      </c>
      <c r="C344" s="104">
        <v>6171</v>
      </c>
      <c r="D344" s="105" t="s">
        <v>363</v>
      </c>
      <c r="E344" s="106">
        <v>267</v>
      </c>
      <c r="F344" s="862">
        <v>0</v>
      </c>
      <c r="G344" s="109">
        <v>0</v>
      </c>
      <c r="I344" s="1048"/>
      <c r="J344" s="6"/>
      <c r="K344" s="6"/>
    </row>
    <row r="345" spans="1:11" ht="13.5" thickBot="1" x14ac:dyDescent="0.25">
      <c r="B345" s="119"/>
      <c r="C345" s="111"/>
      <c r="D345" s="120" t="s">
        <v>237</v>
      </c>
      <c r="E345" s="114">
        <f t="shared" ref="E345:G345" si="57">SUM(E343:E344)</f>
        <v>297</v>
      </c>
      <c r="F345" s="911">
        <f t="shared" si="57"/>
        <v>0</v>
      </c>
      <c r="G345" s="115">
        <f t="shared" si="57"/>
        <v>0</v>
      </c>
      <c r="I345" s="1048"/>
      <c r="J345" s="6"/>
      <c r="K345" s="6"/>
    </row>
    <row r="346" spans="1:11" ht="13.5" thickBot="1" x14ac:dyDescent="0.25">
      <c r="B346" s="453"/>
      <c r="C346" s="454"/>
      <c r="D346" s="216" t="s">
        <v>47</v>
      </c>
      <c r="E346" s="132">
        <f t="shared" ref="E346:G346" si="58">SUM(E319+E323+E326+E329+E334+E337+E345)</f>
        <v>8103</v>
      </c>
      <c r="F346" s="860">
        <f t="shared" si="58"/>
        <v>1353</v>
      </c>
      <c r="G346" s="222">
        <f t="shared" si="58"/>
        <v>15100</v>
      </c>
      <c r="I346" s="1048"/>
      <c r="J346" s="6"/>
      <c r="K346" s="6"/>
    </row>
    <row r="347" spans="1:11" ht="13.5" thickBot="1" x14ac:dyDescent="0.25">
      <c r="B347" s="274" t="s">
        <v>111</v>
      </c>
      <c r="C347" s="275"/>
      <c r="D347" s="275"/>
      <c r="E347" s="416"/>
      <c r="F347" s="869"/>
      <c r="G347" s="278"/>
      <c r="I347" s="1048"/>
      <c r="J347" s="6"/>
      <c r="K347" s="6"/>
    </row>
    <row r="348" spans="1:11" ht="13.5" thickBot="1" x14ac:dyDescent="0.25">
      <c r="B348" s="280"/>
      <c r="C348" s="281"/>
      <c r="D348" s="281"/>
      <c r="E348" s="282"/>
      <c r="F348" s="950"/>
      <c r="G348" s="1006"/>
      <c r="I348" s="1048"/>
      <c r="J348" s="6"/>
      <c r="K348" s="6"/>
    </row>
    <row r="349" spans="1:11" ht="13.5" thickBot="1" x14ac:dyDescent="0.25">
      <c r="B349" s="287"/>
      <c r="C349" s="288"/>
      <c r="D349" s="219" t="s">
        <v>32</v>
      </c>
      <c r="E349" s="289"/>
      <c r="F349" s="951"/>
      <c r="G349" s="1007"/>
      <c r="I349" s="1048"/>
      <c r="J349" s="6"/>
      <c r="K349" s="6"/>
    </row>
    <row r="350" spans="1:11" ht="13.5" thickBot="1" x14ac:dyDescent="0.25">
      <c r="B350" s="295"/>
      <c r="C350" s="296"/>
      <c r="D350" s="296" t="s">
        <v>33</v>
      </c>
      <c r="E350" s="297"/>
      <c r="F350" s="952"/>
      <c r="G350" s="1008"/>
      <c r="I350" s="1048"/>
      <c r="J350" s="6"/>
      <c r="K350" s="6"/>
    </row>
    <row r="351" spans="1:11" s="4" customFormat="1" ht="25.5" thickBot="1" x14ac:dyDescent="0.3">
      <c r="B351" s="208"/>
      <c r="C351" s="209"/>
      <c r="D351" s="210" t="s">
        <v>0</v>
      </c>
      <c r="E351" s="211" t="s">
        <v>345</v>
      </c>
      <c r="F351" s="949" t="s">
        <v>346</v>
      </c>
      <c r="G351" s="303" t="s">
        <v>350</v>
      </c>
      <c r="I351" s="1049"/>
    </row>
    <row r="352" spans="1:11" x14ac:dyDescent="0.2">
      <c r="A352" s="1">
        <v>105</v>
      </c>
      <c r="B352" s="471">
        <v>1332</v>
      </c>
      <c r="C352" s="472"/>
      <c r="D352" s="636" t="s">
        <v>112</v>
      </c>
      <c r="E352" s="543">
        <v>10</v>
      </c>
      <c r="F352" s="922">
        <v>6</v>
      </c>
      <c r="G352" s="229">
        <v>0</v>
      </c>
      <c r="I352" s="1048"/>
      <c r="J352" s="6"/>
      <c r="K352" s="6"/>
    </row>
    <row r="353" spans="1:11" ht="13.5" thickBot="1" x14ac:dyDescent="0.25">
      <c r="A353" s="1">
        <v>106</v>
      </c>
      <c r="B353" s="103">
        <v>1361</v>
      </c>
      <c r="C353" s="104"/>
      <c r="D353" s="639" t="s">
        <v>113</v>
      </c>
      <c r="E353" s="640">
        <v>56</v>
      </c>
      <c r="F353" s="923">
        <v>70</v>
      </c>
      <c r="G353" s="109"/>
      <c r="I353" s="1048"/>
      <c r="J353" s="6"/>
      <c r="K353" s="6"/>
    </row>
    <row r="354" spans="1:11" ht="13.5" thickBot="1" x14ac:dyDescent="0.25">
      <c r="B354" s="29"/>
      <c r="C354" s="369"/>
      <c r="D354" s="63" t="s">
        <v>47</v>
      </c>
      <c r="E354" s="137">
        <f>SUM(E352:E353)</f>
        <v>66</v>
      </c>
      <c r="F354" s="892">
        <f t="shared" ref="F354:G354" si="59">SUM(F352:F353)</f>
        <v>76</v>
      </c>
      <c r="G354" s="222">
        <f t="shared" si="59"/>
        <v>0</v>
      </c>
      <c r="I354" s="1048"/>
      <c r="J354" s="6"/>
      <c r="K354" s="6"/>
    </row>
    <row r="355" spans="1:11" x14ac:dyDescent="0.2">
      <c r="B355" s="280"/>
      <c r="C355" s="281"/>
      <c r="D355" s="281"/>
      <c r="E355" s="282"/>
      <c r="F355" s="950"/>
      <c r="G355" s="1006"/>
      <c r="I355" s="1048"/>
      <c r="J355" s="6"/>
      <c r="K355" s="6"/>
    </row>
    <row r="356" spans="1:11" x14ac:dyDescent="0.2">
      <c r="B356" s="287"/>
      <c r="C356" s="293"/>
      <c r="D356" s="293" t="s">
        <v>48</v>
      </c>
      <c r="E356" s="294"/>
      <c r="F356" s="951"/>
      <c r="G356" s="1007"/>
      <c r="I356" s="1048"/>
      <c r="J356" s="6"/>
      <c r="K356" s="6"/>
    </row>
    <row r="357" spans="1:11" ht="13.5" thickBot="1" x14ac:dyDescent="0.25">
      <c r="B357" s="295"/>
      <c r="C357" s="296"/>
      <c r="D357" s="296"/>
      <c r="E357" s="297"/>
      <c r="F357" s="952"/>
      <c r="G357" s="1008"/>
      <c r="I357" s="1048"/>
      <c r="J357" s="6"/>
      <c r="K357" s="6"/>
    </row>
    <row r="358" spans="1:11" s="4" customFormat="1" ht="25.5" thickBot="1" x14ac:dyDescent="0.3">
      <c r="B358" s="208"/>
      <c r="C358" s="209"/>
      <c r="D358" s="210" t="s">
        <v>0</v>
      </c>
      <c r="E358" s="990" t="s">
        <v>345</v>
      </c>
      <c r="F358" s="991" t="s">
        <v>346</v>
      </c>
      <c r="G358" s="1009" t="s">
        <v>350</v>
      </c>
      <c r="I358" s="1049"/>
    </row>
    <row r="359" spans="1:11" x14ac:dyDescent="0.2">
      <c r="A359" s="1">
        <v>107</v>
      </c>
      <c r="B359" s="586">
        <v>2212</v>
      </c>
      <c r="C359" s="78">
        <v>1014</v>
      </c>
      <c r="D359" s="188" t="s">
        <v>364</v>
      </c>
      <c r="E359" s="744">
        <v>2</v>
      </c>
      <c r="F359" s="865">
        <v>0</v>
      </c>
      <c r="G359" s="125">
        <v>0</v>
      </c>
      <c r="I359" s="1048"/>
      <c r="J359" s="6"/>
      <c r="K359" s="6"/>
    </row>
    <row r="360" spans="1:11" ht="13.5" thickBot="1" x14ac:dyDescent="0.25">
      <c r="A360" s="1">
        <v>108</v>
      </c>
      <c r="B360" s="258">
        <v>2324</v>
      </c>
      <c r="C360" s="85">
        <v>3722</v>
      </c>
      <c r="D360" s="434" t="s">
        <v>365</v>
      </c>
      <c r="E360" s="597">
        <v>1</v>
      </c>
      <c r="F360" s="895">
        <v>0</v>
      </c>
      <c r="G360" s="91">
        <v>0</v>
      </c>
      <c r="I360" s="1048"/>
      <c r="J360" s="6"/>
      <c r="K360" s="6"/>
    </row>
    <row r="361" spans="1:11" ht="13.5" thickBot="1" x14ac:dyDescent="0.25">
      <c r="B361" s="29"/>
      <c r="C361" s="466"/>
      <c r="D361" s="467" t="s">
        <v>114</v>
      </c>
      <c r="E361" s="987">
        <f t="shared" ref="E361:G361" si="60">SUM(E359:E360)</f>
        <v>3</v>
      </c>
      <c r="F361" s="920">
        <f t="shared" si="60"/>
        <v>0</v>
      </c>
      <c r="G361" s="1038">
        <f t="shared" si="60"/>
        <v>0</v>
      </c>
      <c r="I361" s="1048"/>
      <c r="J361" s="6"/>
      <c r="K361" s="6"/>
    </row>
    <row r="362" spans="1:11" ht="13.5" thickBot="1" x14ac:dyDescent="0.25">
      <c r="A362" s="1">
        <v>109</v>
      </c>
      <c r="B362" s="444">
        <v>2324</v>
      </c>
      <c r="C362" s="445">
        <v>3725</v>
      </c>
      <c r="D362" s="198" t="s">
        <v>115</v>
      </c>
      <c r="E362" s="168">
        <v>4297</v>
      </c>
      <c r="F362" s="915">
        <v>4000</v>
      </c>
      <c r="G362" s="255"/>
      <c r="I362" s="1048"/>
      <c r="J362" s="6"/>
      <c r="K362" s="6"/>
    </row>
    <row r="363" spans="1:11" ht="13.5" thickBot="1" x14ac:dyDescent="0.25">
      <c r="B363" s="29"/>
      <c r="C363" s="369"/>
      <c r="D363" s="112" t="s">
        <v>116</v>
      </c>
      <c r="E363" s="556">
        <f t="shared" ref="E363:G363" si="61">SUM(E362)</f>
        <v>4297</v>
      </c>
      <c r="F363" s="860">
        <f t="shared" ref="F363" si="62">SUM(F362)</f>
        <v>4000</v>
      </c>
      <c r="G363" s="1039">
        <f t="shared" si="61"/>
        <v>0</v>
      </c>
      <c r="I363" s="1048"/>
      <c r="J363" s="6"/>
      <c r="K363" s="6"/>
    </row>
    <row r="364" spans="1:11" x14ac:dyDescent="0.2">
      <c r="A364" s="1">
        <v>110</v>
      </c>
      <c r="B364" s="471">
        <v>2211</v>
      </c>
      <c r="C364" s="472">
        <v>3745</v>
      </c>
      <c r="D364" s="83" t="s">
        <v>117</v>
      </c>
      <c r="E364" s="168">
        <v>0</v>
      </c>
      <c r="F364" s="915">
        <v>0</v>
      </c>
      <c r="G364" s="255">
        <v>0</v>
      </c>
      <c r="I364" s="1048"/>
      <c r="J364" s="6"/>
      <c r="K364" s="6"/>
    </row>
    <row r="365" spans="1:11" x14ac:dyDescent="0.2">
      <c r="A365" s="1">
        <v>111</v>
      </c>
      <c r="B365" s="103">
        <v>2212</v>
      </c>
      <c r="C365" s="104">
        <v>3745</v>
      </c>
      <c r="D365" s="624" t="s">
        <v>91</v>
      </c>
      <c r="E365" s="666">
        <v>7</v>
      </c>
      <c r="F365" s="862">
        <v>15</v>
      </c>
      <c r="G365" s="1020">
        <v>0</v>
      </c>
      <c r="I365" s="1048"/>
      <c r="J365" s="6"/>
      <c r="K365" s="6"/>
    </row>
    <row r="366" spans="1:11" ht="13.5" thickBot="1" x14ac:dyDescent="0.25">
      <c r="A366" s="1">
        <v>112</v>
      </c>
      <c r="B366" s="103">
        <v>2324</v>
      </c>
      <c r="C366" s="104">
        <v>3745</v>
      </c>
      <c r="D366" s="628" t="s">
        <v>115</v>
      </c>
      <c r="E366" s="164">
        <v>2</v>
      </c>
      <c r="F366" s="895">
        <v>0</v>
      </c>
      <c r="G366" s="1040">
        <v>0</v>
      </c>
      <c r="I366" s="1048"/>
      <c r="J366" s="6"/>
      <c r="K366" s="6"/>
    </row>
    <row r="367" spans="1:11" ht="13.5" thickBot="1" x14ac:dyDescent="0.25">
      <c r="B367" s="586"/>
      <c r="C367" s="188"/>
      <c r="D367" s="112" t="s">
        <v>118</v>
      </c>
      <c r="E367" s="556">
        <f t="shared" ref="E367:G367" si="63">SUM(E364:E366)</f>
        <v>9</v>
      </c>
      <c r="F367" s="860">
        <f t="shared" si="63"/>
        <v>15</v>
      </c>
      <c r="G367" s="1039">
        <f t="shared" si="63"/>
        <v>0</v>
      </c>
      <c r="I367" s="1048"/>
      <c r="J367" s="6"/>
      <c r="K367" s="6"/>
    </row>
    <row r="368" spans="1:11" ht="13.5" thickBot="1" x14ac:dyDescent="0.25">
      <c r="B368" s="453"/>
      <c r="C368" s="454"/>
      <c r="D368" s="390" t="s">
        <v>47</v>
      </c>
      <c r="E368" s="223">
        <f t="shared" ref="E368:G368" si="64">SUM(E361+E363+E367)</f>
        <v>4309</v>
      </c>
      <c r="F368" s="860">
        <f t="shared" si="64"/>
        <v>4015</v>
      </c>
      <c r="G368" s="222">
        <f t="shared" si="64"/>
        <v>0</v>
      </c>
      <c r="I368" s="1048"/>
      <c r="J368" s="6"/>
      <c r="K368" s="6"/>
    </row>
    <row r="369" spans="1:11" ht="13.5" thickBot="1" x14ac:dyDescent="0.25">
      <c r="B369" s="287"/>
      <c r="C369" s="398" t="s">
        <v>69</v>
      </c>
      <c r="D369" s="399"/>
      <c r="E369" s="400"/>
      <c r="F369" s="958"/>
      <c r="G369" s="292"/>
      <c r="I369" s="1048"/>
      <c r="J369" s="6"/>
      <c r="K369" s="6"/>
    </row>
    <row r="370" spans="1:11" x14ac:dyDescent="0.2">
      <c r="B370" s="287"/>
      <c r="C370" s="293" t="s">
        <v>119</v>
      </c>
      <c r="D370" s="293"/>
      <c r="E370" s="294"/>
      <c r="F370" s="958"/>
      <c r="G370" s="292"/>
      <c r="I370" s="1048"/>
      <c r="J370" s="6"/>
      <c r="K370" s="6"/>
    </row>
    <row r="371" spans="1:11" ht="13.5" thickBot="1" x14ac:dyDescent="0.25">
      <c r="B371" s="295"/>
      <c r="C371" s="296"/>
      <c r="D371" s="296"/>
      <c r="E371" s="297"/>
      <c r="F371" s="1051"/>
      <c r="G371" s="301"/>
      <c r="I371" s="1048"/>
      <c r="J371" s="6"/>
      <c r="K371" s="6"/>
    </row>
    <row r="372" spans="1:11" s="4" customFormat="1" ht="25.5" thickBot="1" x14ac:dyDescent="0.3">
      <c r="B372" s="208"/>
      <c r="C372" s="209"/>
      <c r="D372" s="210" t="s">
        <v>0</v>
      </c>
      <c r="E372" s="211" t="s">
        <v>345</v>
      </c>
      <c r="F372" s="949" t="s">
        <v>346</v>
      </c>
      <c r="G372" s="303" t="s">
        <v>350</v>
      </c>
      <c r="I372" s="1049"/>
    </row>
    <row r="373" spans="1:11" ht="13.5" thickBot="1" x14ac:dyDescent="0.25">
      <c r="A373" s="1">
        <v>113</v>
      </c>
      <c r="B373" s="380">
        <v>5169</v>
      </c>
      <c r="C373" s="381">
        <v>1014</v>
      </c>
      <c r="D373" s="31" t="s">
        <v>120</v>
      </c>
      <c r="E373" s="32">
        <v>213</v>
      </c>
      <c r="F373" s="925">
        <v>250</v>
      </c>
      <c r="G373" s="656">
        <v>250</v>
      </c>
      <c r="I373" s="1048"/>
      <c r="J373" s="6"/>
      <c r="K373" s="6"/>
    </row>
    <row r="374" spans="1:11" ht="13.5" thickBot="1" x14ac:dyDescent="0.25">
      <c r="B374" s="29"/>
      <c r="C374" s="466"/>
      <c r="D374" s="63" t="s">
        <v>47</v>
      </c>
      <c r="E374" s="137">
        <f t="shared" ref="E374:G374" si="65">SUM(E373)</f>
        <v>213</v>
      </c>
      <c r="F374" s="860">
        <f t="shared" si="65"/>
        <v>250</v>
      </c>
      <c r="G374" s="222">
        <f t="shared" si="65"/>
        <v>250</v>
      </c>
      <c r="I374" s="1048"/>
      <c r="J374" s="6"/>
      <c r="K374" s="6"/>
    </row>
    <row r="375" spans="1:11" x14ac:dyDescent="0.2">
      <c r="B375" s="22"/>
      <c r="C375" s="22"/>
      <c r="D375" s="200"/>
      <c r="E375" s="396"/>
      <c r="F375" s="884"/>
      <c r="G375" s="394"/>
      <c r="I375" s="1048"/>
      <c r="J375" s="6"/>
      <c r="K375" s="6"/>
    </row>
    <row r="376" spans="1:11" ht="13.5" thickBot="1" x14ac:dyDescent="0.25">
      <c r="A376" s="7"/>
      <c r="B376" s="22"/>
      <c r="C376" s="22"/>
      <c r="D376" s="200"/>
      <c r="E376" s="396"/>
      <c r="F376" s="884"/>
      <c r="G376" s="394"/>
      <c r="H376" s="7"/>
      <c r="I376" s="1048"/>
      <c r="J376" s="6"/>
      <c r="K376" s="6"/>
    </row>
    <row r="377" spans="1:11" x14ac:dyDescent="0.2">
      <c r="B377" s="280"/>
      <c r="C377" s="281"/>
      <c r="D377" s="280"/>
      <c r="E377" s="282"/>
      <c r="F377" s="950"/>
      <c r="G377" s="1006"/>
      <c r="I377" s="1048"/>
      <c r="J377" s="6"/>
      <c r="K377" s="6"/>
    </row>
    <row r="378" spans="1:11" x14ac:dyDescent="0.2">
      <c r="B378" s="287"/>
      <c r="C378" s="293" t="s">
        <v>99</v>
      </c>
      <c r="D378" s="287"/>
      <c r="E378" s="294"/>
      <c r="F378" s="951"/>
      <c r="G378" s="1007"/>
      <c r="I378" s="1048"/>
      <c r="J378" s="6"/>
      <c r="K378" s="6"/>
    </row>
    <row r="379" spans="1:11" ht="13.5" thickBot="1" x14ac:dyDescent="0.25">
      <c r="B379" s="295"/>
      <c r="C379" s="300"/>
      <c r="D379" s="421"/>
      <c r="E379" s="422"/>
      <c r="F379" s="952"/>
      <c r="G379" s="1008"/>
      <c r="I379" s="1048"/>
      <c r="J379" s="6"/>
      <c r="K379" s="6"/>
    </row>
    <row r="380" spans="1:11" s="4" customFormat="1" ht="25.5" thickBot="1" x14ac:dyDescent="0.3">
      <c r="B380" s="208"/>
      <c r="C380" s="209"/>
      <c r="D380" s="210" t="s">
        <v>0</v>
      </c>
      <c r="E380" s="211" t="s">
        <v>345</v>
      </c>
      <c r="F380" s="949" t="s">
        <v>346</v>
      </c>
      <c r="G380" s="303" t="s">
        <v>350</v>
      </c>
      <c r="I380" s="1049"/>
    </row>
    <row r="381" spans="1:11" x14ac:dyDescent="0.2">
      <c r="B381" s="76">
        <v>5137</v>
      </c>
      <c r="C381" s="1031">
        <v>2212</v>
      </c>
      <c r="D381" s="1033" t="s">
        <v>198</v>
      </c>
      <c r="E381" s="853">
        <v>45</v>
      </c>
      <c r="F381" s="956"/>
      <c r="G381" s="852">
        <v>0</v>
      </c>
      <c r="I381" s="1048"/>
      <c r="J381" s="6"/>
      <c r="K381" s="6"/>
    </row>
    <row r="382" spans="1:11" x14ac:dyDescent="0.2">
      <c r="A382" s="1">
        <v>114</v>
      </c>
      <c r="B382" s="540">
        <v>5139</v>
      </c>
      <c r="C382" s="1032">
        <v>2212</v>
      </c>
      <c r="D382" s="1034" t="s">
        <v>238</v>
      </c>
      <c r="E382" s="541">
        <v>106</v>
      </c>
      <c r="F382" s="1035">
        <v>100</v>
      </c>
      <c r="G382" s="766">
        <v>0</v>
      </c>
      <c r="I382" s="1048"/>
      <c r="J382" s="6"/>
      <c r="K382" s="6"/>
    </row>
    <row r="383" spans="1:11" ht="13.5" thickBot="1" x14ac:dyDescent="0.25">
      <c r="A383" s="1">
        <v>115</v>
      </c>
      <c r="B383" s="449">
        <v>5169</v>
      </c>
      <c r="C383" s="158">
        <v>2212</v>
      </c>
      <c r="D383" s="92" t="s">
        <v>239</v>
      </c>
      <c r="E383" s="626">
        <v>9290</v>
      </c>
      <c r="F383" s="1036">
        <v>10500</v>
      </c>
      <c r="G383" s="1004">
        <v>16000</v>
      </c>
      <c r="I383" s="1048">
        <v>5200</v>
      </c>
      <c r="J383" s="6" t="s">
        <v>412</v>
      </c>
      <c r="K383" s="6"/>
    </row>
    <row r="384" spans="1:11" ht="13.5" thickBot="1" x14ac:dyDescent="0.25">
      <c r="B384" s="29"/>
      <c r="C384" s="466"/>
      <c r="D384" s="63" t="s">
        <v>47</v>
      </c>
      <c r="E384" s="137">
        <f t="shared" ref="E384:G384" si="66">SUM(E381:E383)</f>
        <v>9441</v>
      </c>
      <c r="F384" s="1037">
        <f t="shared" si="66"/>
        <v>10600</v>
      </c>
      <c r="G384" s="994">
        <f t="shared" si="66"/>
        <v>16000</v>
      </c>
      <c r="I384" s="1048"/>
      <c r="J384" s="6"/>
      <c r="K384" s="6"/>
    </row>
    <row r="385" spans="1:11" x14ac:dyDescent="0.2">
      <c r="B385" s="280"/>
      <c r="C385" s="281"/>
      <c r="D385" s="281"/>
      <c r="E385" s="282"/>
      <c r="F385" s="950"/>
      <c r="G385" s="1006"/>
      <c r="I385" s="1048"/>
      <c r="J385" s="6"/>
      <c r="K385" s="6"/>
    </row>
    <row r="386" spans="1:11" x14ac:dyDescent="0.2">
      <c r="B386" s="287"/>
      <c r="C386" s="293" t="s">
        <v>101</v>
      </c>
      <c r="D386" s="293"/>
      <c r="E386" s="294"/>
      <c r="F386" s="951"/>
      <c r="G386" s="1007"/>
      <c r="I386" s="1048"/>
      <c r="J386" s="6"/>
      <c r="K386" s="6"/>
    </row>
    <row r="387" spans="1:11" ht="13.5" thickBot="1" x14ac:dyDescent="0.25">
      <c r="B387" s="295"/>
      <c r="C387" s="300"/>
      <c r="D387" s="300"/>
      <c r="E387" s="422"/>
      <c r="F387" s="952"/>
      <c r="G387" s="1008"/>
      <c r="I387" s="1048"/>
      <c r="J387" s="6"/>
      <c r="K387" s="6"/>
    </row>
    <row r="388" spans="1:11" s="4" customFormat="1" ht="25.5" thickBot="1" x14ac:dyDescent="0.3">
      <c r="B388" s="208"/>
      <c r="C388" s="209"/>
      <c r="D388" s="210" t="s">
        <v>0</v>
      </c>
      <c r="E388" s="211" t="s">
        <v>345</v>
      </c>
      <c r="F388" s="949" t="s">
        <v>346</v>
      </c>
      <c r="G388" s="303" t="s">
        <v>350</v>
      </c>
      <c r="I388" s="1049"/>
    </row>
    <row r="389" spans="1:11" x14ac:dyDescent="0.2">
      <c r="A389" s="1">
        <v>116</v>
      </c>
      <c r="B389" s="133">
        <v>5137</v>
      </c>
      <c r="C389" s="134">
        <v>3111</v>
      </c>
      <c r="D389" s="135" t="s">
        <v>198</v>
      </c>
      <c r="E389" s="136">
        <v>0</v>
      </c>
      <c r="F389" s="928">
        <v>0</v>
      </c>
      <c r="G389" s="766">
        <v>0</v>
      </c>
      <c r="I389" s="1048"/>
      <c r="J389" s="6"/>
      <c r="K389" s="6"/>
    </row>
    <row r="390" spans="1:11" x14ac:dyDescent="0.2">
      <c r="A390" s="1">
        <v>117</v>
      </c>
      <c r="B390" s="660">
        <v>5169</v>
      </c>
      <c r="C390" s="334">
        <v>3111</v>
      </c>
      <c r="D390" s="311" t="s">
        <v>240</v>
      </c>
      <c r="E390" s="312">
        <v>528</v>
      </c>
      <c r="F390" s="1021">
        <v>600</v>
      </c>
      <c r="G390" s="1029">
        <v>800</v>
      </c>
      <c r="I390" s="1048">
        <v>180</v>
      </c>
      <c r="J390" s="6" t="s">
        <v>413</v>
      </c>
      <c r="K390" s="6"/>
    </row>
    <row r="391" spans="1:11" ht="13.5" thickBot="1" x14ac:dyDescent="0.25">
      <c r="A391" s="1">
        <v>118</v>
      </c>
      <c r="B391" s="667">
        <v>5171</v>
      </c>
      <c r="C391" s="334">
        <v>3111</v>
      </c>
      <c r="D391" s="311" t="s">
        <v>241</v>
      </c>
      <c r="E391" s="312">
        <v>4</v>
      </c>
      <c r="F391" s="1021">
        <v>0</v>
      </c>
      <c r="G391" s="1030">
        <v>0</v>
      </c>
      <c r="I391" s="1048"/>
      <c r="J391" s="6"/>
      <c r="K391" s="6"/>
    </row>
    <row r="392" spans="1:11" ht="13.5" thickBot="1" x14ac:dyDescent="0.25">
      <c r="B392" s="208"/>
      <c r="C392" s="596"/>
      <c r="D392" s="113" t="s">
        <v>242</v>
      </c>
      <c r="E392" s="137">
        <f t="shared" ref="E392:G392" si="67">SUM(E389:E391)</f>
        <v>532</v>
      </c>
      <c r="F392" s="1022">
        <f t="shared" si="67"/>
        <v>600</v>
      </c>
      <c r="G392" s="668">
        <f t="shared" si="67"/>
        <v>800</v>
      </c>
      <c r="I392" s="1048"/>
      <c r="J392" s="6"/>
      <c r="K392" s="6"/>
    </row>
    <row r="393" spans="1:11" x14ac:dyDescent="0.2">
      <c r="A393" s="1">
        <v>119</v>
      </c>
      <c r="B393" s="138">
        <v>5137</v>
      </c>
      <c r="C393" s="139">
        <v>3421</v>
      </c>
      <c r="D393" s="97" t="s">
        <v>243</v>
      </c>
      <c r="E393" s="98">
        <v>93</v>
      </c>
      <c r="F393" s="1023">
        <v>0</v>
      </c>
      <c r="G393" s="144">
        <v>0</v>
      </c>
      <c r="I393" s="1048"/>
      <c r="J393" s="6"/>
      <c r="K393" s="6"/>
    </row>
    <row r="394" spans="1:11" x14ac:dyDescent="0.2">
      <c r="A394" s="1">
        <v>120</v>
      </c>
      <c r="B394" s="146">
        <v>5169</v>
      </c>
      <c r="C394" s="147">
        <v>3421</v>
      </c>
      <c r="D394" s="148" t="s">
        <v>395</v>
      </c>
      <c r="E394" s="149">
        <v>362</v>
      </c>
      <c r="F394" s="1024">
        <v>400</v>
      </c>
      <c r="G394" s="999">
        <v>400</v>
      </c>
      <c r="I394" s="1048">
        <v>100</v>
      </c>
      <c r="J394" s="6" t="s">
        <v>414</v>
      </c>
      <c r="K394" s="6"/>
    </row>
    <row r="395" spans="1:11" ht="13.5" thickBot="1" x14ac:dyDescent="0.25">
      <c r="A395" s="1">
        <v>121</v>
      </c>
      <c r="B395" s="156">
        <v>5171</v>
      </c>
      <c r="C395" s="157">
        <v>3421</v>
      </c>
      <c r="D395" s="158" t="s">
        <v>396</v>
      </c>
      <c r="E395" s="87">
        <v>546</v>
      </c>
      <c r="F395" s="1025">
        <v>200</v>
      </c>
      <c r="G395" s="163">
        <v>0</v>
      </c>
      <c r="I395" s="1048"/>
      <c r="J395" s="6"/>
      <c r="K395" s="6"/>
    </row>
    <row r="396" spans="1:11" ht="13.5" thickBot="1" x14ac:dyDescent="0.25">
      <c r="B396" s="670"/>
      <c r="C396" s="671"/>
      <c r="D396" s="645" t="s">
        <v>245</v>
      </c>
      <c r="E396" s="672">
        <f t="shared" ref="E396:G396" si="68">SUM(E393:E395)</f>
        <v>1001</v>
      </c>
      <c r="F396" s="1026">
        <f t="shared" si="68"/>
        <v>600</v>
      </c>
      <c r="G396" s="676">
        <f t="shared" si="68"/>
        <v>400</v>
      </c>
      <c r="I396" s="1048"/>
      <c r="J396" s="6"/>
      <c r="K396" s="6"/>
    </row>
    <row r="397" spans="1:11" x14ac:dyDescent="0.2">
      <c r="A397" s="1">
        <v>122</v>
      </c>
      <c r="B397" s="133">
        <v>5137</v>
      </c>
      <c r="C397" s="165">
        <v>3429</v>
      </c>
      <c r="D397" s="22" t="s">
        <v>198</v>
      </c>
      <c r="E397" s="166">
        <v>0</v>
      </c>
      <c r="F397" s="1027">
        <v>0</v>
      </c>
      <c r="G397" s="167">
        <v>0</v>
      </c>
      <c r="I397" s="1048"/>
      <c r="J397" s="6"/>
      <c r="K397" s="6"/>
    </row>
    <row r="398" spans="1:11" x14ac:dyDescent="0.2">
      <c r="A398" s="1">
        <v>123</v>
      </c>
      <c r="B398" s="169">
        <v>5169</v>
      </c>
      <c r="C398" s="147">
        <v>3429</v>
      </c>
      <c r="D398" s="170" t="s">
        <v>246</v>
      </c>
      <c r="E398" s="149">
        <v>0</v>
      </c>
      <c r="F398" s="1024">
        <v>0</v>
      </c>
      <c r="G398" s="154">
        <v>0</v>
      </c>
      <c r="I398" s="1048"/>
      <c r="J398" s="6"/>
      <c r="K398" s="6"/>
    </row>
    <row r="399" spans="1:11" ht="13.5" thickBot="1" x14ac:dyDescent="0.25">
      <c r="A399" s="1">
        <v>124</v>
      </c>
      <c r="B399" s="171">
        <v>5171</v>
      </c>
      <c r="C399" s="157">
        <v>3429</v>
      </c>
      <c r="D399" s="172" t="s">
        <v>244</v>
      </c>
      <c r="E399" s="27">
        <v>22</v>
      </c>
      <c r="F399" s="1028">
        <v>0</v>
      </c>
      <c r="G399" s="174">
        <v>0</v>
      </c>
      <c r="I399" s="1048"/>
      <c r="J399" s="6"/>
      <c r="K399" s="6"/>
    </row>
    <row r="400" spans="1:11" ht="13.5" thickBot="1" x14ac:dyDescent="0.25">
      <c r="B400" s="208"/>
      <c r="C400" s="671"/>
      <c r="D400" s="111" t="s">
        <v>247</v>
      </c>
      <c r="E400" s="114">
        <f t="shared" ref="E400:G400" si="69">SUM(E397:E399)</f>
        <v>22</v>
      </c>
      <c r="F400" s="934">
        <f t="shared" si="69"/>
        <v>0</v>
      </c>
      <c r="G400" s="348">
        <f t="shared" si="69"/>
        <v>0</v>
      </c>
      <c r="I400" s="1048"/>
      <c r="J400" s="6"/>
      <c r="K400" s="6"/>
    </row>
    <row r="401" spans="1:11" x14ac:dyDescent="0.2">
      <c r="A401" s="1">
        <v>125</v>
      </c>
      <c r="B401" s="95">
        <v>5164</v>
      </c>
      <c r="C401" s="96">
        <v>3639</v>
      </c>
      <c r="D401" s="97" t="s">
        <v>248</v>
      </c>
      <c r="E401" s="98">
        <v>108</v>
      </c>
      <c r="F401" s="891">
        <v>120</v>
      </c>
      <c r="G401" s="101">
        <v>120</v>
      </c>
      <c r="I401" s="1048"/>
      <c r="J401" s="6"/>
      <c r="K401" s="6"/>
    </row>
    <row r="402" spans="1:11" ht="13.5" thickBot="1" x14ac:dyDescent="0.25">
      <c r="A402" s="1">
        <v>126</v>
      </c>
      <c r="B402" s="103">
        <v>5169</v>
      </c>
      <c r="C402" s="104">
        <v>3639</v>
      </c>
      <c r="D402" s="148" t="s">
        <v>211</v>
      </c>
      <c r="E402" s="149">
        <v>23</v>
      </c>
      <c r="F402" s="888">
        <v>30</v>
      </c>
      <c r="G402" s="238">
        <v>30</v>
      </c>
      <c r="I402" s="1048"/>
      <c r="J402" s="6"/>
      <c r="K402" s="6"/>
    </row>
    <row r="403" spans="1:11" ht="13.5" thickBot="1" x14ac:dyDescent="0.25">
      <c r="B403" s="216"/>
      <c r="C403" s="390"/>
      <c r="D403" s="113" t="s">
        <v>249</v>
      </c>
      <c r="E403" s="114">
        <f t="shared" ref="E403:G403" si="70">SUM(E401:E402)</f>
        <v>131</v>
      </c>
      <c r="F403" s="935">
        <f t="shared" si="70"/>
        <v>150</v>
      </c>
      <c r="G403" s="319">
        <f t="shared" si="70"/>
        <v>150</v>
      </c>
      <c r="I403" s="1048"/>
      <c r="J403" s="6"/>
      <c r="K403" s="6"/>
    </row>
    <row r="404" spans="1:11" x14ac:dyDescent="0.2">
      <c r="A404" s="1">
        <v>127</v>
      </c>
      <c r="B404" s="77">
        <v>5139</v>
      </c>
      <c r="C404" s="175">
        <v>3721</v>
      </c>
      <c r="D404" s="22" t="s">
        <v>191</v>
      </c>
      <c r="E404" s="166">
        <v>0</v>
      </c>
      <c r="F404" s="871">
        <v>0</v>
      </c>
      <c r="G404" s="81">
        <v>0</v>
      </c>
      <c r="I404" s="1048"/>
      <c r="J404" s="6"/>
      <c r="K404" s="6"/>
    </row>
    <row r="405" spans="1:11" x14ac:dyDescent="0.2">
      <c r="A405" s="1">
        <v>128</v>
      </c>
      <c r="B405" s="329">
        <v>5164</v>
      </c>
      <c r="C405" s="330">
        <v>3721</v>
      </c>
      <c r="D405" s="148" t="s">
        <v>250</v>
      </c>
      <c r="E405" s="149">
        <v>0</v>
      </c>
      <c r="F405" s="888">
        <v>0</v>
      </c>
      <c r="G405" s="238">
        <v>0</v>
      </c>
      <c r="I405" s="1048"/>
      <c r="J405" s="6"/>
      <c r="K405" s="6"/>
    </row>
    <row r="406" spans="1:11" ht="13.5" thickBot="1" x14ac:dyDescent="0.25">
      <c r="A406" s="1">
        <v>129</v>
      </c>
      <c r="B406" s="103">
        <v>5169</v>
      </c>
      <c r="C406" s="104">
        <v>3721</v>
      </c>
      <c r="D406" s="105" t="s">
        <v>211</v>
      </c>
      <c r="E406" s="106">
        <v>151</v>
      </c>
      <c r="F406" s="889">
        <v>210</v>
      </c>
      <c r="G406" s="109">
        <v>210</v>
      </c>
      <c r="I406" s="1048"/>
      <c r="J406" s="6"/>
      <c r="K406" s="6"/>
    </row>
    <row r="407" spans="1:11" ht="13.5" thickBot="1" x14ac:dyDescent="0.25">
      <c r="B407" s="216"/>
      <c r="C407" s="390"/>
      <c r="D407" s="113" t="s">
        <v>251</v>
      </c>
      <c r="E407" s="114">
        <f t="shared" ref="E407:G407" si="71">SUM(E404:E406)</f>
        <v>151</v>
      </c>
      <c r="F407" s="935">
        <f t="shared" si="71"/>
        <v>210</v>
      </c>
      <c r="G407" s="319">
        <f t="shared" si="71"/>
        <v>210</v>
      </c>
      <c r="I407" s="1048"/>
      <c r="J407" s="6"/>
      <c r="K407" s="6"/>
    </row>
    <row r="408" spans="1:11" x14ac:dyDescent="0.2">
      <c r="A408" s="1">
        <v>130</v>
      </c>
      <c r="B408" s="684">
        <v>5137</v>
      </c>
      <c r="C408" s="78">
        <v>3722</v>
      </c>
      <c r="D408" s="685" t="s">
        <v>252</v>
      </c>
      <c r="E408" s="45">
        <v>43</v>
      </c>
      <c r="F408" s="870">
        <v>100</v>
      </c>
      <c r="G408" s="125">
        <v>50</v>
      </c>
      <c r="I408" s="1048"/>
      <c r="J408" s="6"/>
      <c r="K408" s="6"/>
    </row>
    <row r="409" spans="1:11" x14ac:dyDescent="0.2">
      <c r="A409" s="1">
        <v>131</v>
      </c>
      <c r="B409" s="329">
        <v>5169</v>
      </c>
      <c r="C409" s="330">
        <v>3722</v>
      </c>
      <c r="D409" s="170" t="s">
        <v>253</v>
      </c>
      <c r="E409" s="149">
        <v>4383</v>
      </c>
      <c r="F409" s="888">
        <v>5200</v>
      </c>
      <c r="G409" s="984">
        <v>6730</v>
      </c>
      <c r="I409" s="1048">
        <v>100</v>
      </c>
      <c r="J409" s="6" t="s">
        <v>415</v>
      </c>
      <c r="K409" s="6"/>
    </row>
    <row r="410" spans="1:11" ht="13.5" thickBot="1" x14ac:dyDescent="0.25">
      <c r="A410" s="1">
        <v>131</v>
      </c>
      <c r="B410" s="444">
        <v>5171</v>
      </c>
      <c r="C410" s="445">
        <v>3722</v>
      </c>
      <c r="D410" s="454" t="s">
        <v>254</v>
      </c>
      <c r="E410" s="614">
        <v>0</v>
      </c>
      <c r="F410" s="872">
        <v>100</v>
      </c>
      <c r="G410" s="243">
        <v>20</v>
      </c>
      <c r="I410" s="1048"/>
      <c r="J410" s="6"/>
      <c r="K410" s="6"/>
    </row>
    <row r="411" spans="1:11" ht="13.5" thickBot="1" x14ac:dyDescent="0.25">
      <c r="B411" s="216"/>
      <c r="C411" s="390"/>
      <c r="D411" s="112" t="s">
        <v>255</v>
      </c>
      <c r="E411" s="603">
        <f t="shared" ref="E411:G411" si="72">SUM(E408:E410)</f>
        <v>4426</v>
      </c>
      <c r="F411" s="935">
        <f t="shared" si="72"/>
        <v>5400</v>
      </c>
      <c r="G411" s="319">
        <f t="shared" si="72"/>
        <v>6800</v>
      </c>
      <c r="I411" s="1048"/>
      <c r="J411" s="6"/>
      <c r="K411" s="6"/>
    </row>
    <row r="412" spans="1:11" x14ac:dyDescent="0.2">
      <c r="A412" s="6"/>
      <c r="B412" s="546"/>
      <c r="C412" s="546"/>
      <c r="D412" s="566"/>
      <c r="E412" s="118"/>
      <c r="F412" s="912"/>
      <c r="G412" s="583"/>
      <c r="H412" s="10"/>
      <c r="I412" s="1048"/>
      <c r="J412" s="6"/>
      <c r="K412" s="6"/>
    </row>
    <row r="413" spans="1:11" ht="13.5" thickBot="1" x14ac:dyDescent="0.25">
      <c r="A413" s="6"/>
      <c r="B413" s="546"/>
      <c r="C413" s="546"/>
      <c r="D413" s="566"/>
      <c r="E413" s="118"/>
      <c r="F413" s="912"/>
      <c r="G413" s="583"/>
      <c r="H413" s="10"/>
      <c r="I413" s="1048"/>
      <c r="J413" s="6"/>
      <c r="K413" s="6"/>
    </row>
    <row r="414" spans="1:11" x14ac:dyDescent="0.2">
      <c r="A414" s="6"/>
      <c r="B414" s="1275" t="s">
        <v>256</v>
      </c>
      <c r="C414" s="1276"/>
      <c r="D414" s="1276"/>
      <c r="E414" s="1276"/>
      <c r="F414" s="1276"/>
      <c r="G414" s="1277"/>
      <c r="H414" s="10"/>
      <c r="I414" s="1048"/>
      <c r="J414" s="6"/>
      <c r="K414" s="6"/>
    </row>
    <row r="415" spans="1:11" ht="13.5" thickBot="1" x14ac:dyDescent="0.25">
      <c r="A415" s="6"/>
      <c r="B415" s="1278"/>
      <c r="C415" s="1279"/>
      <c r="D415" s="1279"/>
      <c r="E415" s="1279"/>
      <c r="F415" s="1279"/>
      <c r="G415" s="1280"/>
      <c r="H415" s="10"/>
      <c r="I415" s="1048"/>
      <c r="J415" s="6"/>
      <c r="K415" s="6"/>
    </row>
    <row r="416" spans="1:11" s="4" customFormat="1" ht="25.5" thickBot="1" x14ac:dyDescent="0.3">
      <c r="B416" s="208"/>
      <c r="C416" s="209"/>
      <c r="D416" s="210" t="s">
        <v>0</v>
      </c>
      <c r="E416" s="211" t="s">
        <v>345</v>
      </c>
      <c r="F416" s="949" t="s">
        <v>346</v>
      </c>
      <c r="G416" s="303" t="s">
        <v>350</v>
      </c>
      <c r="I416" s="1049"/>
    </row>
    <row r="417" spans="1:11" ht="13.5" thickBot="1" x14ac:dyDescent="0.25">
      <c r="A417" s="1">
        <v>132</v>
      </c>
      <c r="B417" s="380">
        <v>5169</v>
      </c>
      <c r="C417" s="689">
        <v>3723</v>
      </c>
      <c r="D417" s="31" t="s">
        <v>211</v>
      </c>
      <c r="E417" s="32">
        <v>165</v>
      </c>
      <c r="F417" s="936">
        <v>180</v>
      </c>
      <c r="G417" s="1011">
        <v>180</v>
      </c>
      <c r="I417" s="1048"/>
      <c r="J417" s="6"/>
      <c r="K417" s="6"/>
    </row>
    <row r="418" spans="1:11" ht="13.5" thickBot="1" x14ac:dyDescent="0.25">
      <c r="B418" s="111"/>
      <c r="C418" s="112"/>
      <c r="D418" s="412" t="s">
        <v>257</v>
      </c>
      <c r="E418" s="692">
        <f t="shared" ref="E418:G418" si="73">SUM(E417)</f>
        <v>165</v>
      </c>
      <c r="F418" s="917">
        <f t="shared" si="73"/>
        <v>180</v>
      </c>
      <c r="G418" s="1016">
        <f t="shared" si="73"/>
        <v>180</v>
      </c>
      <c r="I418" s="1048"/>
      <c r="J418" s="6"/>
      <c r="K418" s="6"/>
    </row>
    <row r="419" spans="1:11" ht="13.5" thickBot="1" x14ac:dyDescent="0.25">
      <c r="A419" s="1">
        <v>133</v>
      </c>
      <c r="B419" s="444">
        <v>5169</v>
      </c>
      <c r="C419" s="696">
        <v>3725</v>
      </c>
      <c r="D419" s="697" t="s">
        <v>211</v>
      </c>
      <c r="E419" s="189">
        <v>7503</v>
      </c>
      <c r="F419" s="870">
        <v>7500</v>
      </c>
      <c r="G419" s="1017">
        <v>8000</v>
      </c>
      <c r="I419" s="1048">
        <v>300</v>
      </c>
      <c r="J419" s="6" t="s">
        <v>415</v>
      </c>
      <c r="K419" s="6"/>
    </row>
    <row r="420" spans="1:11" ht="13.5" thickBot="1" x14ac:dyDescent="0.25">
      <c r="B420" s="111"/>
      <c r="C420" s="112"/>
      <c r="D420" s="112" t="s">
        <v>258</v>
      </c>
      <c r="E420" s="603">
        <f t="shared" ref="E420:G420" si="74">SUM(E419)</f>
        <v>7503</v>
      </c>
      <c r="F420" s="935">
        <f t="shared" si="74"/>
        <v>7500</v>
      </c>
      <c r="G420" s="1018">
        <f t="shared" si="74"/>
        <v>8000</v>
      </c>
      <c r="I420" s="1048"/>
      <c r="J420" s="6"/>
      <c r="K420" s="6"/>
    </row>
    <row r="421" spans="1:11" x14ac:dyDescent="0.2">
      <c r="A421" s="1">
        <v>134</v>
      </c>
      <c r="B421" s="684">
        <v>5137</v>
      </c>
      <c r="C421" s="698">
        <v>3745</v>
      </c>
      <c r="D421" s="697" t="s">
        <v>259</v>
      </c>
      <c r="E421" s="189">
        <v>35</v>
      </c>
      <c r="F421" s="865">
        <v>150</v>
      </c>
      <c r="G421" s="125">
        <v>150</v>
      </c>
      <c r="I421" s="1048"/>
      <c r="J421" s="6"/>
      <c r="K421" s="6"/>
    </row>
    <row r="422" spans="1:11" x14ac:dyDescent="0.2">
      <c r="A422" s="1">
        <v>135</v>
      </c>
      <c r="B422" s="103">
        <v>5139</v>
      </c>
      <c r="C422" s="104">
        <v>3745</v>
      </c>
      <c r="D422" s="624" t="s">
        <v>191</v>
      </c>
      <c r="E422" s="625">
        <v>355</v>
      </c>
      <c r="F422" s="862">
        <v>230</v>
      </c>
      <c r="G422" s="985">
        <v>500</v>
      </c>
      <c r="I422" s="1048">
        <v>200</v>
      </c>
      <c r="J422" s="6" t="s">
        <v>415</v>
      </c>
      <c r="K422" s="6"/>
    </row>
    <row r="423" spans="1:11" x14ac:dyDescent="0.2">
      <c r="A423" s="1">
        <v>136</v>
      </c>
      <c r="B423" s="588">
        <v>5151</v>
      </c>
      <c r="C423" s="330">
        <v>3745</v>
      </c>
      <c r="D423" s="433" t="s">
        <v>260</v>
      </c>
      <c r="E423" s="464">
        <v>58</v>
      </c>
      <c r="F423" s="863">
        <v>50</v>
      </c>
      <c r="G423" s="238">
        <v>50</v>
      </c>
      <c r="I423" s="1048"/>
      <c r="J423" s="6"/>
      <c r="K423" s="6"/>
    </row>
    <row r="424" spans="1:11" x14ac:dyDescent="0.2">
      <c r="A424" s="1">
        <v>137</v>
      </c>
      <c r="B424" s="95">
        <v>5154</v>
      </c>
      <c r="C424" s="96">
        <v>3745</v>
      </c>
      <c r="D424" s="622" t="s">
        <v>194</v>
      </c>
      <c r="E424" s="623">
        <v>27</v>
      </c>
      <c r="F424" s="867">
        <v>30</v>
      </c>
      <c r="G424" s="101">
        <v>30</v>
      </c>
      <c r="I424" s="1048"/>
      <c r="J424" s="6"/>
      <c r="K424" s="6"/>
    </row>
    <row r="425" spans="1:11" x14ac:dyDescent="0.2">
      <c r="A425" s="1">
        <v>138</v>
      </c>
      <c r="B425" s="103">
        <v>5161</v>
      </c>
      <c r="C425" s="104">
        <v>3745</v>
      </c>
      <c r="D425" s="624" t="s">
        <v>261</v>
      </c>
      <c r="E425" s="625">
        <v>3</v>
      </c>
      <c r="F425" s="862">
        <v>5</v>
      </c>
      <c r="G425" s="109">
        <v>5</v>
      </c>
      <c r="I425" s="1048"/>
      <c r="J425" s="6"/>
      <c r="K425" s="6"/>
    </row>
    <row r="426" spans="1:11" x14ac:dyDescent="0.2">
      <c r="A426" s="1">
        <v>139</v>
      </c>
      <c r="B426" s="329">
        <v>5164</v>
      </c>
      <c r="C426" s="330">
        <v>3745</v>
      </c>
      <c r="D426" s="463" t="s">
        <v>205</v>
      </c>
      <c r="E426" s="464">
        <v>15</v>
      </c>
      <c r="F426" s="863">
        <v>15</v>
      </c>
      <c r="G426" s="238">
        <v>15</v>
      </c>
      <c r="I426" s="1048"/>
      <c r="J426" s="6"/>
      <c r="K426" s="6"/>
    </row>
    <row r="427" spans="1:11" x14ac:dyDescent="0.2">
      <c r="A427" s="1">
        <v>140</v>
      </c>
      <c r="B427" s="329">
        <v>5166</v>
      </c>
      <c r="C427" s="330">
        <v>3745</v>
      </c>
      <c r="D427" s="463" t="s">
        <v>262</v>
      </c>
      <c r="E427" s="464">
        <v>8</v>
      </c>
      <c r="F427" s="863">
        <v>30</v>
      </c>
      <c r="G427" s="238">
        <v>30</v>
      </c>
      <c r="I427" s="1048"/>
      <c r="J427" s="6"/>
      <c r="K427" s="6"/>
    </row>
    <row r="428" spans="1:11" x14ac:dyDescent="0.2">
      <c r="A428" s="1">
        <v>141</v>
      </c>
      <c r="B428" s="329">
        <v>5169</v>
      </c>
      <c r="C428" s="330">
        <v>3745</v>
      </c>
      <c r="D428" s="463" t="s">
        <v>211</v>
      </c>
      <c r="E428" s="464">
        <v>10270</v>
      </c>
      <c r="F428" s="863">
        <v>10210</v>
      </c>
      <c r="G428" s="238">
        <v>14300</v>
      </c>
      <c r="I428" s="1048">
        <v>3800</v>
      </c>
      <c r="J428" s="6" t="s">
        <v>416</v>
      </c>
      <c r="K428" s="6"/>
    </row>
    <row r="429" spans="1:11" x14ac:dyDescent="0.2">
      <c r="A429" s="1">
        <v>142</v>
      </c>
      <c r="B429" s="699">
        <v>5171</v>
      </c>
      <c r="C429" s="97">
        <v>3745</v>
      </c>
      <c r="D429" s="622" t="s">
        <v>196</v>
      </c>
      <c r="E429" s="623">
        <v>189</v>
      </c>
      <c r="F429" s="867">
        <v>200</v>
      </c>
      <c r="G429" s="992">
        <v>400</v>
      </c>
      <c r="I429" s="1048">
        <v>100</v>
      </c>
      <c r="J429" s="6" t="s">
        <v>417</v>
      </c>
      <c r="K429" s="6"/>
    </row>
    <row r="430" spans="1:11" ht="13.5" thickBot="1" x14ac:dyDescent="0.25">
      <c r="A430" s="1">
        <v>143</v>
      </c>
      <c r="B430" s="444">
        <v>5194</v>
      </c>
      <c r="C430" s="445">
        <v>3745</v>
      </c>
      <c r="D430" s="613" t="s">
        <v>263</v>
      </c>
      <c r="E430" s="614">
        <v>0</v>
      </c>
      <c r="F430" s="864">
        <v>0</v>
      </c>
      <c r="G430" s="243">
        <v>0</v>
      </c>
      <c r="I430" s="1048"/>
      <c r="J430" s="6"/>
      <c r="K430" s="6"/>
    </row>
    <row r="431" spans="1:11" ht="13.5" thickBot="1" x14ac:dyDescent="0.25">
      <c r="B431" s="701"/>
      <c r="C431" s="64"/>
      <c r="D431" s="629" t="s">
        <v>264</v>
      </c>
      <c r="E431" s="630">
        <f t="shared" ref="E431:G431" si="75">SUM(E421:E430)</f>
        <v>10960</v>
      </c>
      <c r="F431" s="937">
        <f t="shared" si="75"/>
        <v>10920</v>
      </c>
      <c r="G431" s="1019">
        <f t="shared" si="75"/>
        <v>15480</v>
      </c>
      <c r="I431" s="1048"/>
      <c r="J431" s="6"/>
      <c r="K431" s="6"/>
    </row>
    <row r="432" spans="1:11" ht="13.5" thickBot="1" x14ac:dyDescent="0.25">
      <c r="B432" s="453"/>
      <c r="C432" s="454"/>
      <c r="D432" s="63" t="s">
        <v>47</v>
      </c>
      <c r="E432" s="132">
        <f t="shared" ref="E432:G432" si="76">SUM(E392+ E396+ E400+E403+E407+E411+E418+E420+E431)</f>
        <v>24891</v>
      </c>
      <c r="F432" s="860">
        <f t="shared" si="76"/>
        <v>25560</v>
      </c>
      <c r="G432" s="222">
        <f t="shared" si="76"/>
        <v>32020</v>
      </c>
      <c r="I432" s="1048"/>
      <c r="J432" s="6"/>
      <c r="K432" s="6"/>
    </row>
    <row r="433" spans="1:11" ht="13.5" thickBot="1" x14ac:dyDescent="0.25">
      <c r="B433" s="280"/>
      <c r="C433" s="371"/>
      <c r="D433" s="281"/>
      <c r="E433" s="282"/>
      <c r="F433" s="950"/>
      <c r="G433" s="1006"/>
      <c r="I433" s="1048"/>
      <c r="J433" s="6"/>
      <c r="K433" s="6"/>
    </row>
    <row r="434" spans="1:11" ht="13.5" thickBot="1" x14ac:dyDescent="0.25">
      <c r="B434" s="287"/>
      <c r="C434" s="705" t="s">
        <v>110</v>
      </c>
      <c r="D434" s="706"/>
      <c r="E434" s="400"/>
      <c r="F434" s="951"/>
      <c r="G434" s="1007"/>
      <c r="I434" s="1048"/>
      <c r="J434" s="6"/>
      <c r="K434" s="6"/>
    </row>
    <row r="435" spans="1:11" ht="13.5" thickBot="1" x14ac:dyDescent="0.25">
      <c r="B435" s="295"/>
      <c r="C435" s="621"/>
      <c r="D435" s="296"/>
      <c r="E435" s="297"/>
      <c r="F435" s="952"/>
      <c r="G435" s="1008"/>
      <c r="I435" s="1048"/>
      <c r="J435" s="6"/>
      <c r="K435" s="6"/>
    </row>
    <row r="436" spans="1:11" s="4" customFormat="1" ht="25.5" thickBot="1" x14ac:dyDescent="0.3">
      <c r="B436" s="208"/>
      <c r="C436" s="209"/>
      <c r="D436" s="210" t="s">
        <v>0</v>
      </c>
      <c r="E436" s="211" t="s">
        <v>345</v>
      </c>
      <c r="F436" s="949" t="s">
        <v>346</v>
      </c>
      <c r="G436" s="1009" t="s">
        <v>350</v>
      </c>
      <c r="I436" s="1049"/>
    </row>
    <row r="437" spans="1:11" ht="13.5" thickBot="1" x14ac:dyDescent="0.25">
      <c r="A437" s="1">
        <v>145</v>
      </c>
      <c r="B437" s="329">
        <v>6121</v>
      </c>
      <c r="C437" s="330">
        <v>3421</v>
      </c>
      <c r="D437" s="463" t="s">
        <v>265</v>
      </c>
      <c r="E437" s="155">
        <v>499</v>
      </c>
      <c r="F437" s="925">
        <v>0</v>
      </c>
      <c r="G437" s="269">
        <v>0</v>
      </c>
      <c r="I437" s="1048"/>
      <c r="J437" s="6"/>
      <c r="K437" s="6"/>
    </row>
    <row r="438" spans="1:11" ht="13.5" thickBot="1" x14ac:dyDescent="0.25">
      <c r="B438" s="111"/>
      <c r="C438" s="113"/>
      <c r="D438" s="63" t="s">
        <v>121</v>
      </c>
      <c r="E438" s="121">
        <f t="shared" ref="E438:G438" si="77">SUM(E437:E437)</f>
        <v>499</v>
      </c>
      <c r="F438" s="916">
        <f t="shared" si="77"/>
        <v>0</v>
      </c>
      <c r="G438" s="319">
        <f t="shared" si="77"/>
        <v>0</v>
      </c>
      <c r="I438" s="1048"/>
      <c r="J438" s="6"/>
      <c r="K438" s="6"/>
    </row>
    <row r="439" spans="1:11" x14ac:dyDescent="0.2">
      <c r="B439" s="116"/>
      <c r="C439" s="116"/>
      <c r="D439" s="200"/>
      <c r="E439" s="396"/>
      <c r="F439" s="912"/>
      <c r="G439" s="583"/>
      <c r="I439" s="1048"/>
      <c r="J439" s="6"/>
      <c r="K439" s="6"/>
    </row>
    <row r="440" spans="1:11" x14ac:dyDescent="0.2">
      <c r="B440" s="116"/>
      <c r="C440" s="116"/>
      <c r="D440" s="200"/>
      <c r="E440" s="396"/>
      <c r="F440" s="912"/>
      <c r="G440" s="583"/>
      <c r="I440" s="1048"/>
      <c r="J440" s="6"/>
      <c r="K440" s="6"/>
    </row>
    <row r="441" spans="1:11" x14ac:dyDescent="0.2">
      <c r="B441" s="116"/>
      <c r="C441" s="116"/>
      <c r="D441" s="200"/>
      <c r="E441" s="396"/>
      <c r="F441" s="912"/>
      <c r="G441" s="583"/>
      <c r="I441" s="1048"/>
      <c r="J441" s="6"/>
      <c r="K441" s="6"/>
    </row>
    <row r="442" spans="1:11" x14ac:dyDescent="0.2">
      <c r="B442" s="116"/>
      <c r="C442" s="116"/>
      <c r="D442" s="200"/>
      <c r="E442" s="396"/>
      <c r="F442" s="912"/>
      <c r="G442" s="583"/>
      <c r="I442" s="1048"/>
      <c r="J442" s="6"/>
      <c r="K442" s="6"/>
    </row>
    <row r="443" spans="1:11" x14ac:dyDescent="0.2">
      <c r="B443" s="116"/>
      <c r="C443" s="116"/>
      <c r="D443" s="200"/>
      <c r="E443" s="396"/>
      <c r="F443" s="912"/>
      <c r="G443" s="583"/>
      <c r="I443" s="1048"/>
      <c r="J443" s="6"/>
      <c r="K443" s="6"/>
    </row>
    <row r="444" spans="1:11" x14ac:dyDescent="0.2">
      <c r="B444" s="116"/>
      <c r="C444" s="116"/>
      <c r="D444" s="200"/>
      <c r="E444" s="396"/>
      <c r="F444" s="912"/>
      <c r="G444" s="583"/>
      <c r="I444" s="1048"/>
      <c r="J444" s="6"/>
      <c r="K444" s="6"/>
    </row>
    <row r="445" spans="1:11" x14ac:dyDescent="0.2">
      <c r="B445" s="274" t="s">
        <v>122</v>
      </c>
      <c r="C445" s="275"/>
      <c r="D445" s="275"/>
      <c r="E445" s="416"/>
      <c r="F445" s="869"/>
      <c r="G445" s="278"/>
      <c r="I445" s="1048"/>
      <c r="J445" s="6"/>
      <c r="K445" s="6"/>
    </row>
    <row r="446" spans="1:11" ht="13.5" thickBot="1" x14ac:dyDescent="0.25">
      <c r="B446" s="443"/>
      <c r="C446" s="279"/>
      <c r="D446" s="279"/>
      <c r="E446" s="436"/>
      <c r="F446" s="869"/>
      <c r="G446" s="278"/>
      <c r="I446" s="1048"/>
      <c r="J446" s="6"/>
      <c r="K446" s="6"/>
    </row>
    <row r="447" spans="1:11" ht="13.5" thickBot="1" x14ac:dyDescent="0.25">
      <c r="B447" s="280"/>
      <c r="C447" s="281"/>
      <c r="D447" s="281"/>
      <c r="E447" s="282"/>
      <c r="F447" s="950"/>
      <c r="G447" s="1006"/>
      <c r="I447" s="1048"/>
      <c r="J447" s="6"/>
      <c r="K447" s="6"/>
    </row>
    <row r="448" spans="1:11" ht="13.5" thickBot="1" x14ac:dyDescent="0.25">
      <c r="B448" s="287"/>
      <c r="C448" s="398" t="s">
        <v>69</v>
      </c>
      <c r="D448" s="399"/>
      <c r="E448" s="400"/>
      <c r="F448" s="951"/>
      <c r="G448" s="1007"/>
      <c r="I448" s="1048"/>
      <c r="J448" s="6"/>
      <c r="K448" s="6"/>
    </row>
    <row r="449" spans="1:11" ht="13.5" thickBot="1" x14ac:dyDescent="0.25">
      <c r="B449" s="295"/>
      <c r="C449" s="296" t="s">
        <v>101</v>
      </c>
      <c r="D449" s="296"/>
      <c r="E449" s="297"/>
      <c r="F449" s="952"/>
      <c r="G449" s="1008"/>
      <c r="I449" s="1048"/>
      <c r="J449" s="6"/>
      <c r="K449" s="6"/>
    </row>
    <row r="450" spans="1:11" s="4" customFormat="1" ht="25.5" thickBot="1" x14ac:dyDescent="0.3">
      <c r="B450" s="208"/>
      <c r="C450" s="209"/>
      <c r="D450" s="210" t="s">
        <v>0</v>
      </c>
      <c r="E450" s="211" t="s">
        <v>345</v>
      </c>
      <c r="F450" s="949" t="s">
        <v>346</v>
      </c>
      <c r="G450" s="303" t="s">
        <v>350</v>
      </c>
      <c r="I450" s="1049"/>
    </row>
    <row r="451" spans="1:11" x14ac:dyDescent="0.2">
      <c r="A451" s="1">
        <v>148</v>
      </c>
      <c r="B451" s="95">
        <v>5139</v>
      </c>
      <c r="C451" s="96">
        <v>3399</v>
      </c>
      <c r="D451" s="622" t="s">
        <v>191</v>
      </c>
      <c r="E451" s="623">
        <v>15</v>
      </c>
      <c r="F451" s="867">
        <v>17</v>
      </c>
      <c r="G451" s="101">
        <v>17</v>
      </c>
      <c r="I451" s="1048"/>
      <c r="J451" s="6"/>
      <c r="K451" s="6"/>
    </row>
    <row r="452" spans="1:11" x14ac:dyDescent="0.2">
      <c r="A452" s="1">
        <v>149</v>
      </c>
      <c r="B452" s="95">
        <v>5169</v>
      </c>
      <c r="C452" s="96">
        <v>3399</v>
      </c>
      <c r="D452" s="622" t="s">
        <v>211</v>
      </c>
      <c r="E452" s="623">
        <v>0</v>
      </c>
      <c r="F452" s="867">
        <v>0</v>
      </c>
      <c r="G452" s="101">
        <v>0</v>
      </c>
      <c r="I452" s="1048"/>
      <c r="J452" s="6"/>
      <c r="K452" s="6"/>
    </row>
    <row r="453" spans="1:11" x14ac:dyDescent="0.2">
      <c r="A453" s="1">
        <v>150</v>
      </c>
      <c r="B453" s="329">
        <v>5175</v>
      </c>
      <c r="C453" s="330">
        <v>3399</v>
      </c>
      <c r="D453" s="463" t="s">
        <v>266</v>
      </c>
      <c r="E453" s="464">
        <v>2</v>
      </c>
      <c r="F453" s="863">
        <v>8</v>
      </c>
      <c r="G453" s="238">
        <v>8</v>
      </c>
      <c r="I453" s="1048"/>
      <c r="J453" s="6"/>
      <c r="K453" s="6"/>
    </row>
    <row r="454" spans="1:11" x14ac:dyDescent="0.2">
      <c r="A454" s="1">
        <v>151</v>
      </c>
      <c r="B454" s="329">
        <v>5179</v>
      </c>
      <c r="C454" s="330">
        <v>3399</v>
      </c>
      <c r="D454" s="463" t="s">
        <v>267</v>
      </c>
      <c r="E454" s="464">
        <v>42</v>
      </c>
      <c r="F454" s="863">
        <v>45</v>
      </c>
      <c r="G454" s="238">
        <v>45</v>
      </c>
      <c r="I454" s="1048"/>
      <c r="J454" s="6"/>
      <c r="K454" s="6"/>
    </row>
    <row r="455" spans="1:11" ht="13.5" thickBot="1" x14ac:dyDescent="0.25">
      <c r="A455" s="1">
        <v>152</v>
      </c>
      <c r="B455" s="103">
        <v>5194</v>
      </c>
      <c r="C455" s="104">
        <v>3399</v>
      </c>
      <c r="D455" s="624" t="s">
        <v>263</v>
      </c>
      <c r="E455" s="625">
        <v>97</v>
      </c>
      <c r="F455" s="895">
        <v>120</v>
      </c>
      <c r="G455" s="91">
        <v>120</v>
      </c>
      <c r="I455" s="1048"/>
      <c r="J455" s="6"/>
      <c r="K455" s="6"/>
    </row>
    <row r="456" spans="1:11" ht="13.5" thickBot="1" x14ac:dyDescent="0.25">
      <c r="B456" s="111"/>
      <c r="C456" s="112"/>
      <c r="D456" s="112" t="s">
        <v>184</v>
      </c>
      <c r="E456" s="121">
        <f t="shared" ref="E456:G456" si="78">SUM(E451:E455)</f>
        <v>156</v>
      </c>
      <c r="F456" s="874">
        <f t="shared" si="78"/>
        <v>190</v>
      </c>
      <c r="G456" s="319">
        <f t="shared" si="78"/>
        <v>190</v>
      </c>
      <c r="I456" s="1048"/>
      <c r="J456" s="6"/>
      <c r="K456" s="6"/>
    </row>
    <row r="457" spans="1:11" ht="13.5" thickBot="1" x14ac:dyDescent="0.25">
      <c r="A457" s="1">
        <v>153</v>
      </c>
      <c r="B457" s="444">
        <v>5194</v>
      </c>
      <c r="C457" s="445">
        <v>3429</v>
      </c>
      <c r="D457" s="198" t="s">
        <v>263</v>
      </c>
      <c r="E457" s="128">
        <v>148</v>
      </c>
      <c r="F457" s="915">
        <v>180</v>
      </c>
      <c r="G457" s="81">
        <v>180</v>
      </c>
      <c r="I457" s="1048"/>
      <c r="J457" s="6"/>
      <c r="K457" s="6"/>
    </row>
    <row r="458" spans="1:11" ht="13.5" thickBot="1" x14ac:dyDescent="0.25">
      <c r="B458" s="29"/>
      <c r="C458" s="369"/>
      <c r="D458" s="390" t="s">
        <v>47</v>
      </c>
      <c r="E458" s="220">
        <f t="shared" ref="E458:G458" si="79">SUM(E456+E457)</f>
        <v>304</v>
      </c>
      <c r="F458" s="860">
        <f t="shared" si="79"/>
        <v>370</v>
      </c>
      <c r="G458" s="222">
        <f t="shared" si="79"/>
        <v>370</v>
      </c>
      <c r="I458" s="1048"/>
      <c r="J458" s="6"/>
      <c r="K458" s="6"/>
    </row>
    <row r="459" spans="1:11" x14ac:dyDescent="0.2">
      <c r="B459" s="22"/>
      <c r="C459" s="22"/>
      <c r="D459" s="200"/>
      <c r="E459" s="396"/>
      <c r="F459" s="884"/>
      <c r="G459" s="394"/>
      <c r="I459" s="1048"/>
      <c r="J459" s="6"/>
      <c r="K459" s="6"/>
    </row>
    <row r="460" spans="1:11" x14ac:dyDescent="0.2">
      <c r="B460" s="274" t="s">
        <v>123</v>
      </c>
      <c r="C460" s="275"/>
      <c r="D460" s="275"/>
      <c r="E460" s="416"/>
      <c r="F460" s="869"/>
      <c r="G460" s="278"/>
      <c r="I460" s="1048"/>
      <c r="J460" s="6"/>
      <c r="K460" s="6"/>
    </row>
    <row r="461" spans="1:11" ht="13.5" thickBot="1" x14ac:dyDescent="0.25">
      <c r="B461" s="274"/>
      <c r="C461" s="275"/>
      <c r="D461" s="275"/>
      <c r="E461" s="416"/>
      <c r="F461" s="869"/>
      <c r="G461" s="278"/>
      <c r="I461" s="1048"/>
      <c r="J461" s="6"/>
      <c r="K461" s="6"/>
    </row>
    <row r="462" spans="1:11" ht="13.5" thickBot="1" x14ac:dyDescent="0.25">
      <c r="B462" s="468"/>
      <c r="C462" s="285"/>
      <c r="D462" s="285"/>
      <c r="E462" s="469"/>
      <c r="F462" s="950"/>
      <c r="G462" s="1006"/>
      <c r="I462" s="1048"/>
      <c r="J462" s="6"/>
      <c r="K462" s="6"/>
    </row>
    <row r="463" spans="1:11" ht="13.5" thickBot="1" x14ac:dyDescent="0.25">
      <c r="B463" s="287"/>
      <c r="C463" s="288"/>
      <c r="D463" s="219" t="s">
        <v>32</v>
      </c>
      <c r="E463" s="289"/>
      <c r="F463" s="951"/>
      <c r="G463" s="1007"/>
      <c r="I463" s="1048"/>
      <c r="J463" s="6"/>
      <c r="K463" s="6"/>
    </row>
    <row r="464" spans="1:11" x14ac:dyDescent="0.2">
      <c r="B464" s="287"/>
      <c r="C464" s="293"/>
      <c r="D464" s="293" t="s">
        <v>48</v>
      </c>
      <c r="E464" s="294"/>
      <c r="F464" s="951"/>
      <c r="G464" s="1007"/>
      <c r="I464" s="1048"/>
      <c r="J464" s="6"/>
      <c r="K464" s="6"/>
    </row>
    <row r="465" spans="1:11" ht="13.5" thickBot="1" x14ac:dyDescent="0.25">
      <c r="B465" s="295"/>
      <c r="C465" s="296"/>
      <c r="D465" s="296"/>
      <c r="E465" s="297"/>
      <c r="F465" s="952"/>
      <c r="G465" s="1008"/>
      <c r="I465" s="1048"/>
      <c r="J465" s="6"/>
      <c r="K465" s="6"/>
    </row>
    <row r="466" spans="1:11" s="4" customFormat="1" ht="25.5" thickBot="1" x14ac:dyDescent="0.3">
      <c r="B466" s="208"/>
      <c r="C466" s="209"/>
      <c r="D466" s="210" t="s">
        <v>0</v>
      </c>
      <c r="E466" s="211" t="s">
        <v>345</v>
      </c>
      <c r="F466" s="949" t="s">
        <v>346</v>
      </c>
      <c r="G466" s="303" t="s">
        <v>350</v>
      </c>
      <c r="I466" s="1049"/>
    </row>
    <row r="467" spans="1:11" x14ac:dyDescent="0.2">
      <c r="A467" s="1">
        <v>154</v>
      </c>
      <c r="B467" s="258">
        <v>2229</v>
      </c>
      <c r="C467" s="715" t="s">
        <v>124</v>
      </c>
      <c r="D467" s="105" t="s">
        <v>125</v>
      </c>
      <c r="E467" s="45">
        <v>0</v>
      </c>
      <c r="F467" s="938">
        <v>0</v>
      </c>
      <c r="G467" s="717">
        <v>0</v>
      </c>
      <c r="I467" s="1048"/>
      <c r="J467" s="6"/>
      <c r="K467" s="6"/>
    </row>
    <row r="468" spans="1:11" x14ac:dyDescent="0.2">
      <c r="A468" s="1">
        <v>155</v>
      </c>
      <c r="B468" s="258">
        <v>2324</v>
      </c>
      <c r="C468" s="715">
        <v>4329</v>
      </c>
      <c r="D468" s="105" t="s">
        <v>126</v>
      </c>
      <c r="E468" s="149">
        <v>0</v>
      </c>
      <c r="F468" s="939">
        <v>0</v>
      </c>
      <c r="G468" s="718">
        <v>0</v>
      </c>
      <c r="I468" s="1048"/>
      <c r="J468" s="6"/>
      <c r="K468" s="6"/>
    </row>
    <row r="469" spans="1:11" ht="13.5" thickBot="1" x14ac:dyDescent="0.25">
      <c r="A469" s="1">
        <v>156</v>
      </c>
      <c r="B469" s="179">
        <v>2324</v>
      </c>
      <c r="C469" s="180">
        <v>3632</v>
      </c>
      <c r="D469" s="181" t="s">
        <v>127</v>
      </c>
      <c r="E469" s="182">
        <v>32</v>
      </c>
      <c r="F469" s="940">
        <v>0</v>
      </c>
      <c r="G469" s="719">
        <v>0</v>
      </c>
      <c r="I469" s="1048"/>
      <c r="J469" s="6"/>
      <c r="K469" s="6"/>
    </row>
    <row r="470" spans="1:11" ht="13.5" thickBot="1" x14ac:dyDescent="0.25">
      <c r="B470" s="29"/>
      <c r="C470" s="369"/>
      <c r="D470" s="720" t="s">
        <v>47</v>
      </c>
      <c r="E470" s="383">
        <f>SUM(E467:E469)</f>
        <v>32</v>
      </c>
      <c r="F470" s="860">
        <f>SUM(F467:F468)</f>
        <v>0</v>
      </c>
      <c r="G470" s="222">
        <f>SUM(G467:G468)</f>
        <v>0</v>
      </c>
      <c r="I470" s="1048"/>
      <c r="J470" s="6"/>
      <c r="K470" s="6"/>
    </row>
    <row r="471" spans="1:11" ht="13.5" thickBot="1" x14ac:dyDescent="0.25">
      <c r="B471" s="22"/>
      <c r="C471" s="22"/>
      <c r="D471" s="722"/>
      <c r="E471" s="723"/>
      <c r="F471" s="884"/>
      <c r="G471" s="394"/>
      <c r="I471" s="1048"/>
      <c r="J471" s="6"/>
      <c r="K471" s="6"/>
    </row>
    <row r="472" spans="1:11" ht="13.5" thickBot="1" x14ac:dyDescent="0.25">
      <c r="B472" s="280"/>
      <c r="C472" s="281"/>
      <c r="D472" s="281"/>
      <c r="E472" s="282"/>
      <c r="F472" s="950"/>
      <c r="G472" s="1006"/>
      <c r="I472" s="1048"/>
      <c r="J472" s="6"/>
      <c r="K472" s="6"/>
    </row>
    <row r="473" spans="1:11" ht="13.5" thickBot="1" x14ac:dyDescent="0.25">
      <c r="B473" s="287"/>
      <c r="C473" s="245" t="s">
        <v>69</v>
      </c>
      <c r="D473" s="399"/>
      <c r="E473" s="400"/>
      <c r="F473" s="951"/>
      <c r="G473" s="1007"/>
      <c r="I473" s="1048"/>
      <c r="J473" s="6"/>
      <c r="K473" s="6"/>
    </row>
    <row r="474" spans="1:11" x14ac:dyDescent="0.2">
      <c r="B474" s="287"/>
      <c r="C474" s="293" t="s">
        <v>101</v>
      </c>
      <c r="D474" s="293"/>
      <c r="E474" s="294"/>
      <c r="F474" s="951"/>
      <c r="G474" s="1007"/>
      <c r="I474" s="1048"/>
      <c r="J474" s="6"/>
      <c r="K474" s="6"/>
    </row>
    <row r="475" spans="1:11" ht="13.5" thickBot="1" x14ac:dyDescent="0.25">
      <c r="B475" s="295"/>
      <c r="C475" s="296"/>
      <c r="D475" s="296"/>
      <c r="E475" s="297"/>
      <c r="F475" s="952"/>
      <c r="G475" s="1008"/>
      <c r="I475" s="1048"/>
      <c r="J475" s="6"/>
      <c r="K475" s="6"/>
    </row>
    <row r="476" spans="1:11" s="4" customFormat="1" ht="25.5" thickBot="1" x14ac:dyDescent="0.3">
      <c r="B476" s="208"/>
      <c r="C476" s="209"/>
      <c r="D476" s="210" t="s">
        <v>0</v>
      </c>
      <c r="E476" s="211" t="s">
        <v>345</v>
      </c>
      <c r="F476" s="949" t="s">
        <v>346</v>
      </c>
      <c r="G476" s="303" t="s">
        <v>350</v>
      </c>
      <c r="I476" s="1049"/>
    </row>
    <row r="477" spans="1:11" ht="13.5" thickBot="1" x14ac:dyDescent="0.25">
      <c r="A477" s="1">
        <v>157</v>
      </c>
      <c r="B477" s="444">
        <v>5192</v>
      </c>
      <c r="C477" s="445">
        <v>3632</v>
      </c>
      <c r="D477" s="198" t="s">
        <v>128</v>
      </c>
      <c r="E477" s="128">
        <v>1</v>
      </c>
      <c r="F477" s="915">
        <v>60</v>
      </c>
      <c r="G477" s="81">
        <v>60</v>
      </c>
      <c r="I477" s="1048"/>
      <c r="J477" s="6"/>
      <c r="K477" s="6"/>
    </row>
    <row r="478" spans="1:11" ht="13.5" thickBot="1" x14ac:dyDescent="0.25">
      <c r="B478" s="216"/>
      <c r="C478" s="390"/>
      <c r="D478" s="390" t="s">
        <v>47</v>
      </c>
      <c r="E478" s="446">
        <f>SUM(E477)</f>
        <v>1</v>
      </c>
      <c r="F478" s="860">
        <f t="shared" ref="F478:G478" si="80">SUM(F477)</f>
        <v>60</v>
      </c>
      <c r="G478" s="222">
        <f t="shared" si="80"/>
        <v>60</v>
      </c>
      <c r="I478" s="1048"/>
      <c r="J478" s="6"/>
      <c r="K478" s="6"/>
    </row>
    <row r="479" spans="1:11" ht="13.5" thickBot="1" x14ac:dyDescent="0.25">
      <c r="A479" s="7"/>
      <c r="B479" s="200"/>
      <c r="C479" s="200"/>
      <c r="D479" s="200"/>
      <c r="E479" s="396"/>
      <c r="F479" s="884"/>
      <c r="G479" s="394"/>
      <c r="H479" s="7"/>
      <c r="I479" s="1048"/>
      <c r="J479" s="6"/>
      <c r="K479" s="6"/>
    </row>
    <row r="480" spans="1:11" x14ac:dyDescent="0.2">
      <c r="B480" s="726"/>
      <c r="C480" s="727"/>
      <c r="D480" s="727"/>
      <c r="E480" s="728"/>
      <c r="F480" s="959"/>
      <c r="G480" s="1015"/>
      <c r="I480" s="1048"/>
      <c r="J480" s="6"/>
      <c r="K480" s="6"/>
    </row>
    <row r="481" spans="1:11" x14ac:dyDescent="0.2">
      <c r="B481" s="287"/>
      <c r="C481" s="293" t="s">
        <v>129</v>
      </c>
      <c r="D481" s="293"/>
      <c r="E481" s="294"/>
      <c r="F481" s="951"/>
      <c r="G481" s="1007"/>
      <c r="I481" s="1048"/>
      <c r="J481" s="6"/>
      <c r="K481" s="6"/>
    </row>
    <row r="482" spans="1:11" ht="13.5" thickBot="1" x14ac:dyDescent="0.25">
      <c r="B482" s="295"/>
      <c r="C482" s="296"/>
      <c r="D482" s="296"/>
      <c r="E482" s="297"/>
      <c r="F482" s="952"/>
      <c r="G482" s="1008"/>
      <c r="I482" s="1048"/>
      <c r="J482" s="6"/>
      <c r="K482" s="6"/>
    </row>
    <row r="483" spans="1:11" s="4" customFormat="1" ht="25.5" thickBot="1" x14ac:dyDescent="0.3">
      <c r="B483" s="208"/>
      <c r="C483" s="209"/>
      <c r="D483" s="210" t="s">
        <v>0</v>
      </c>
      <c r="E483" s="211" t="s">
        <v>345</v>
      </c>
      <c r="F483" s="949" t="s">
        <v>346</v>
      </c>
      <c r="G483" s="303" t="s">
        <v>350</v>
      </c>
      <c r="I483" s="1049"/>
    </row>
    <row r="484" spans="1:11" x14ac:dyDescent="0.2">
      <c r="A484" s="1">
        <v>158</v>
      </c>
      <c r="B484" s="95">
        <v>5410</v>
      </c>
      <c r="C484" s="96">
        <v>4171</v>
      </c>
      <c r="D484" s="622" t="s">
        <v>268</v>
      </c>
      <c r="E484" s="623">
        <v>9699</v>
      </c>
      <c r="F484" s="941">
        <v>0</v>
      </c>
      <c r="G484" s="238">
        <v>0</v>
      </c>
      <c r="I484" s="1048"/>
      <c r="J484" s="6"/>
      <c r="K484" s="6"/>
    </row>
    <row r="485" spans="1:11" x14ac:dyDescent="0.2">
      <c r="A485" s="1">
        <v>159</v>
      </c>
      <c r="B485" s="329">
        <v>5410</v>
      </c>
      <c r="C485" s="330">
        <v>4172</v>
      </c>
      <c r="D485" s="463" t="s">
        <v>269</v>
      </c>
      <c r="E485" s="464">
        <v>4770</v>
      </c>
      <c r="F485" s="941">
        <v>0</v>
      </c>
      <c r="G485" s="238">
        <v>0</v>
      </c>
      <c r="I485" s="1048"/>
      <c r="J485" s="6"/>
      <c r="K485" s="6"/>
    </row>
    <row r="486" spans="1:11" x14ac:dyDescent="0.2">
      <c r="A486" s="1">
        <v>160</v>
      </c>
      <c r="B486" s="329">
        <v>5410</v>
      </c>
      <c r="C486" s="330">
        <v>4173</v>
      </c>
      <c r="D486" s="463" t="s">
        <v>270</v>
      </c>
      <c r="E486" s="464">
        <v>560</v>
      </c>
      <c r="F486" s="941">
        <v>0</v>
      </c>
      <c r="G486" s="238">
        <v>0</v>
      </c>
      <c r="I486" s="1048"/>
      <c r="J486" s="6"/>
      <c r="K486" s="6"/>
    </row>
    <row r="487" spans="1:11" x14ac:dyDescent="0.2">
      <c r="A487" s="1">
        <v>161</v>
      </c>
      <c r="B487" s="329">
        <v>5410</v>
      </c>
      <c r="C487" s="330">
        <v>4182</v>
      </c>
      <c r="D487" s="463" t="s">
        <v>271</v>
      </c>
      <c r="E487" s="464">
        <v>1337</v>
      </c>
      <c r="F487" s="941">
        <v>0</v>
      </c>
      <c r="G487" s="238">
        <v>0</v>
      </c>
      <c r="I487" s="1048"/>
      <c r="J487" s="6"/>
      <c r="K487" s="6"/>
    </row>
    <row r="488" spans="1:11" x14ac:dyDescent="0.2">
      <c r="A488" s="1">
        <v>162</v>
      </c>
      <c r="B488" s="329">
        <v>5410</v>
      </c>
      <c r="C488" s="330">
        <v>4183</v>
      </c>
      <c r="D488" s="463" t="s">
        <v>272</v>
      </c>
      <c r="E488" s="464">
        <v>307</v>
      </c>
      <c r="F488" s="941">
        <v>0</v>
      </c>
      <c r="G488" s="238">
        <v>0</v>
      </c>
      <c r="I488" s="1048"/>
      <c r="J488" s="6"/>
      <c r="K488" s="6"/>
    </row>
    <row r="489" spans="1:11" x14ac:dyDescent="0.2">
      <c r="A489" s="1">
        <v>163</v>
      </c>
      <c r="B489" s="329">
        <v>5410</v>
      </c>
      <c r="C489" s="330">
        <v>4184</v>
      </c>
      <c r="D489" s="463" t="s">
        <v>273</v>
      </c>
      <c r="E489" s="464">
        <v>734</v>
      </c>
      <c r="F489" s="941">
        <v>0</v>
      </c>
      <c r="G489" s="238">
        <v>0</v>
      </c>
      <c r="I489" s="1048"/>
      <c r="J489" s="6"/>
      <c r="K489" s="6"/>
    </row>
    <row r="490" spans="1:11" x14ac:dyDescent="0.2">
      <c r="A490" s="1">
        <v>164</v>
      </c>
      <c r="B490" s="329">
        <v>5410</v>
      </c>
      <c r="C490" s="330">
        <v>4185</v>
      </c>
      <c r="D490" s="463" t="s">
        <v>274</v>
      </c>
      <c r="E490" s="464">
        <v>2520</v>
      </c>
      <c r="F490" s="941">
        <v>0</v>
      </c>
      <c r="G490" s="238">
        <v>0</v>
      </c>
      <c r="I490" s="1048"/>
      <c r="J490" s="6"/>
      <c r="K490" s="6"/>
    </row>
    <row r="491" spans="1:11" x14ac:dyDescent="0.2">
      <c r="A491" s="1">
        <v>165</v>
      </c>
      <c r="B491" s="329">
        <v>5410</v>
      </c>
      <c r="C491" s="104">
        <v>4186</v>
      </c>
      <c r="D491" s="624" t="s">
        <v>275</v>
      </c>
      <c r="E491" s="625">
        <v>161</v>
      </c>
      <c r="F491" s="941">
        <v>0</v>
      </c>
      <c r="G491" s="238">
        <v>0</v>
      </c>
      <c r="I491" s="1048"/>
      <c r="J491" s="6"/>
      <c r="K491" s="6"/>
    </row>
    <row r="492" spans="1:11" ht="13.5" thickBot="1" x14ac:dyDescent="0.25">
      <c r="A492" s="1">
        <v>166</v>
      </c>
      <c r="B492" s="103">
        <v>5410</v>
      </c>
      <c r="C492" s="104">
        <v>4195</v>
      </c>
      <c r="D492" s="624" t="s">
        <v>130</v>
      </c>
      <c r="E492" s="625">
        <v>52405</v>
      </c>
      <c r="F492" s="923">
        <v>0</v>
      </c>
      <c r="G492" s="109">
        <v>0</v>
      </c>
      <c r="I492" s="1048"/>
      <c r="J492" s="6"/>
      <c r="K492" s="6"/>
    </row>
    <row r="493" spans="1:11" ht="13.5" thickBot="1" x14ac:dyDescent="0.25">
      <c r="B493" s="29"/>
      <c r="C493" s="369"/>
      <c r="D493" s="390" t="s">
        <v>47</v>
      </c>
      <c r="E493" s="446">
        <f>SUM(E484:E492)</f>
        <v>72493</v>
      </c>
      <c r="F493" s="892">
        <f t="shared" ref="F493:G493" si="81">SUM(F484:F492)</f>
        <v>0</v>
      </c>
      <c r="G493" s="222">
        <f t="shared" si="81"/>
        <v>0</v>
      </c>
      <c r="I493" s="1048"/>
      <c r="J493" s="6"/>
      <c r="K493" s="6"/>
    </row>
    <row r="494" spans="1:11" x14ac:dyDescent="0.2">
      <c r="B494" s="732"/>
      <c r="C494" s="288"/>
      <c r="D494" s="285"/>
      <c r="E494" s="469"/>
      <c r="F494" s="950"/>
      <c r="G494" s="1006"/>
      <c r="I494" s="1048"/>
      <c r="J494" s="6"/>
      <c r="K494" s="6"/>
    </row>
    <row r="495" spans="1:11" x14ac:dyDescent="0.2">
      <c r="B495" s="287"/>
      <c r="C495" s="293" t="s">
        <v>131</v>
      </c>
      <c r="D495" s="293"/>
      <c r="E495" s="294"/>
      <c r="F495" s="951"/>
      <c r="G495" s="1007"/>
      <c r="I495" s="1048"/>
      <c r="J495" s="6"/>
      <c r="K495" s="6"/>
    </row>
    <row r="496" spans="1:11" ht="13.5" thickBot="1" x14ac:dyDescent="0.25">
      <c r="B496" s="295"/>
      <c r="C496" s="296"/>
      <c r="D496" s="296"/>
      <c r="E496" s="297"/>
      <c r="F496" s="952"/>
      <c r="G496" s="1008"/>
      <c r="I496" s="1048"/>
      <c r="J496" s="6"/>
      <c r="K496" s="6"/>
    </row>
    <row r="497" spans="1:11" s="4" customFormat="1" ht="25.5" thickBot="1" x14ac:dyDescent="0.3">
      <c r="B497" s="208"/>
      <c r="C497" s="209"/>
      <c r="D497" s="210" t="s">
        <v>0</v>
      </c>
      <c r="E497" s="211" t="s">
        <v>345</v>
      </c>
      <c r="F497" s="949" t="s">
        <v>346</v>
      </c>
      <c r="G497" s="303" t="s">
        <v>350</v>
      </c>
      <c r="I497" s="1049"/>
    </row>
    <row r="498" spans="1:11" ht="13.5" thickBot="1" x14ac:dyDescent="0.25">
      <c r="A498" s="1">
        <v>167</v>
      </c>
      <c r="B498" s="444">
        <v>5169</v>
      </c>
      <c r="C498" s="445">
        <v>5219</v>
      </c>
      <c r="D498" s="198" t="s">
        <v>132</v>
      </c>
      <c r="E498" s="128">
        <v>0</v>
      </c>
      <c r="F498" s="865">
        <v>0</v>
      </c>
      <c r="G498" s="125">
        <v>0</v>
      </c>
      <c r="I498" s="1048"/>
      <c r="J498" s="6"/>
      <c r="K498" s="6"/>
    </row>
    <row r="499" spans="1:11" ht="13.5" thickBot="1" x14ac:dyDescent="0.25">
      <c r="B499" s="29"/>
      <c r="C499" s="369"/>
      <c r="D499" s="390" t="s">
        <v>133</v>
      </c>
      <c r="E499" s="446">
        <f>SUM(E498)</f>
        <v>0</v>
      </c>
      <c r="F499" s="860">
        <f>SUM(F498:F498)</f>
        <v>0</v>
      </c>
      <c r="G499" s="222">
        <f>SUM(G498:G498)</f>
        <v>0</v>
      </c>
      <c r="I499" s="1048"/>
      <c r="J499" s="6"/>
      <c r="K499" s="6"/>
    </row>
    <row r="500" spans="1:11" x14ac:dyDescent="0.2">
      <c r="B500" s="22"/>
      <c r="C500" s="22"/>
      <c r="D500" s="200"/>
      <c r="E500" s="396"/>
      <c r="F500" s="884"/>
      <c r="G500" s="394"/>
      <c r="I500" s="1048"/>
      <c r="J500" s="6"/>
      <c r="K500" s="6"/>
    </row>
    <row r="501" spans="1:11" x14ac:dyDescent="0.2">
      <c r="B501" s="22"/>
      <c r="C501" s="22"/>
      <c r="D501" s="200"/>
      <c r="E501" s="396"/>
      <c r="F501" s="884"/>
      <c r="G501" s="394"/>
      <c r="I501" s="1048"/>
      <c r="J501" s="6"/>
      <c r="K501" s="6"/>
    </row>
    <row r="502" spans="1:11" x14ac:dyDescent="0.2">
      <c r="B502" s="22"/>
      <c r="C502" s="22"/>
      <c r="D502" s="200"/>
      <c r="E502" s="396"/>
      <c r="F502" s="884"/>
      <c r="G502" s="394"/>
      <c r="I502" s="1048"/>
      <c r="J502" s="6"/>
      <c r="K502" s="6"/>
    </row>
    <row r="503" spans="1:11" x14ac:dyDescent="0.2">
      <c r="B503" s="495" t="s">
        <v>134</v>
      </c>
      <c r="C503" s="22"/>
      <c r="D503" s="200"/>
      <c r="E503" s="396"/>
      <c r="F503" s="884"/>
      <c r="G503" s="394"/>
      <c r="I503" s="1048"/>
      <c r="J503" s="6"/>
      <c r="K503" s="6"/>
    </row>
    <row r="504" spans="1:11" x14ac:dyDescent="0.2">
      <c r="B504" s="274" t="s">
        <v>135</v>
      </c>
      <c r="C504" s="275"/>
      <c r="D504" s="275"/>
      <c r="E504" s="416"/>
      <c r="F504" s="869"/>
      <c r="G504" s="278"/>
      <c r="I504" s="1048"/>
      <c r="J504" s="6"/>
      <c r="K504" s="6"/>
    </row>
    <row r="505" spans="1:11" ht="13.5" thickBot="1" x14ac:dyDescent="0.25">
      <c r="B505" s="443"/>
      <c r="C505" s="279"/>
      <c r="D505" s="279"/>
      <c r="E505" s="436"/>
      <c r="F505" s="869"/>
      <c r="G505" s="278"/>
      <c r="I505" s="1048"/>
      <c r="J505" s="6"/>
      <c r="K505" s="6"/>
    </row>
    <row r="506" spans="1:11" ht="13.5" thickBot="1" x14ac:dyDescent="0.25">
      <c r="B506" s="280"/>
      <c r="C506" s="281"/>
      <c r="D506" s="281"/>
      <c r="E506" s="282"/>
      <c r="F506" s="950"/>
      <c r="G506" s="1006"/>
      <c r="I506" s="1048"/>
      <c r="J506" s="6"/>
      <c r="K506" s="6"/>
    </row>
    <row r="507" spans="1:11" ht="13.5" thickBot="1" x14ac:dyDescent="0.25">
      <c r="B507" s="287"/>
      <c r="C507" s="288"/>
      <c r="D507" s="219" t="s">
        <v>32</v>
      </c>
      <c r="E507" s="289"/>
      <c r="F507" s="951"/>
      <c r="G507" s="1007"/>
      <c r="I507" s="1048"/>
      <c r="J507" s="6"/>
      <c r="K507" s="6"/>
    </row>
    <row r="508" spans="1:11" ht="13.5" thickBot="1" x14ac:dyDescent="0.25">
      <c r="B508" s="295"/>
      <c r="C508" s="296"/>
      <c r="D508" s="296" t="s">
        <v>33</v>
      </c>
      <c r="E508" s="297"/>
      <c r="F508" s="952"/>
      <c r="G508" s="1008"/>
      <c r="I508" s="1048"/>
      <c r="J508" s="6"/>
      <c r="K508" s="6"/>
    </row>
    <row r="509" spans="1:11" s="4" customFormat="1" ht="25.5" thickBot="1" x14ac:dyDescent="0.3">
      <c r="B509" s="208"/>
      <c r="C509" s="209"/>
      <c r="D509" s="210" t="s">
        <v>0</v>
      </c>
      <c r="E509" s="211" t="s">
        <v>345</v>
      </c>
      <c r="F509" s="949" t="s">
        <v>346</v>
      </c>
      <c r="G509" s="303" t="s">
        <v>350</v>
      </c>
      <c r="I509" s="1049"/>
    </row>
    <row r="510" spans="1:11" ht="13.5" thickBot="1" x14ac:dyDescent="0.25">
      <c r="A510" s="1">
        <v>168</v>
      </c>
      <c r="B510" s="444">
        <v>1361</v>
      </c>
      <c r="C510" s="445"/>
      <c r="D510" s="613" t="s">
        <v>113</v>
      </c>
      <c r="E510" s="614">
        <v>1181</v>
      </c>
      <c r="F510" s="919">
        <v>900</v>
      </c>
      <c r="G510" s="243"/>
      <c r="I510" s="1048"/>
      <c r="J510" s="6"/>
      <c r="K510" s="6"/>
    </row>
    <row r="511" spans="1:11" ht="13.5" thickBot="1" x14ac:dyDescent="0.25">
      <c r="B511" s="733"/>
      <c r="C511" s="369"/>
      <c r="D511" s="734" t="s">
        <v>47</v>
      </c>
      <c r="E511" s="735">
        <f>SUM(E510)</f>
        <v>1181</v>
      </c>
      <c r="F511" s="892">
        <f>SUM(F510:F510)</f>
        <v>900</v>
      </c>
      <c r="G511" s="222">
        <f>SUM(G510:G510)</f>
        <v>0</v>
      </c>
      <c r="I511" s="1048"/>
      <c r="J511" s="6"/>
      <c r="K511" s="6"/>
    </row>
    <row r="512" spans="1:11" x14ac:dyDescent="0.2">
      <c r="B512" s="736"/>
      <c r="C512" s="530"/>
      <c r="D512" s="737"/>
      <c r="E512" s="738"/>
      <c r="F512" s="884"/>
      <c r="G512" s="394"/>
      <c r="I512" s="1048"/>
      <c r="J512" s="6"/>
      <c r="K512" s="6"/>
    </row>
    <row r="513" spans="1:11" x14ac:dyDescent="0.2">
      <c r="B513" s="736"/>
      <c r="C513" s="530"/>
      <c r="D513" s="737"/>
      <c r="E513" s="738"/>
      <c r="F513" s="884"/>
      <c r="G513" s="394"/>
      <c r="I513" s="1048"/>
      <c r="J513" s="6"/>
      <c r="K513" s="6"/>
    </row>
    <row r="514" spans="1:11" x14ac:dyDescent="0.2">
      <c r="B514" s="736"/>
      <c r="C514" s="530"/>
      <c r="D514" s="737"/>
      <c r="E514" s="738"/>
      <c r="F514" s="884"/>
      <c r="G514" s="394"/>
      <c r="I514" s="1048"/>
      <c r="J514" s="6"/>
      <c r="K514" s="6"/>
    </row>
    <row r="515" spans="1:11" x14ac:dyDescent="0.2">
      <c r="B515" s="736"/>
      <c r="C515" s="530"/>
      <c r="D515" s="737"/>
      <c r="E515" s="738"/>
      <c r="F515" s="884"/>
      <c r="G515" s="394"/>
      <c r="I515" s="1048"/>
      <c r="J515" s="6"/>
      <c r="K515" s="6"/>
    </row>
    <row r="516" spans="1:11" x14ac:dyDescent="0.2">
      <c r="B516" s="736"/>
      <c r="C516" s="530"/>
      <c r="D516" s="737"/>
      <c r="E516" s="738"/>
      <c r="F516" s="884"/>
      <c r="G516" s="394"/>
      <c r="I516" s="1048"/>
      <c r="J516" s="6"/>
      <c r="K516" s="6"/>
    </row>
    <row r="517" spans="1:11" x14ac:dyDescent="0.2">
      <c r="B517" s="736"/>
      <c r="C517" s="530"/>
      <c r="D517" s="737"/>
      <c r="E517" s="738"/>
      <c r="F517" s="884"/>
      <c r="G517" s="394"/>
      <c r="I517" s="1048"/>
      <c r="J517" s="6"/>
      <c r="K517" s="6"/>
    </row>
    <row r="518" spans="1:11" ht="13.5" thickBot="1" x14ac:dyDescent="0.25">
      <c r="B518" s="736"/>
      <c r="C518" s="530"/>
      <c r="D518" s="737"/>
      <c r="E518" s="738"/>
      <c r="F518" s="884"/>
      <c r="G518" s="394"/>
      <c r="I518" s="1048"/>
      <c r="J518" s="6"/>
      <c r="K518" s="6"/>
    </row>
    <row r="519" spans="1:11" x14ac:dyDescent="0.2">
      <c r="B519" s="280"/>
      <c r="C519" s="371"/>
      <c r="D519" s="373"/>
      <c r="E519" s="418"/>
      <c r="F519" s="950"/>
      <c r="G519" s="1006"/>
      <c r="I519" s="1048"/>
      <c r="J519" s="6"/>
      <c r="K519" s="6"/>
    </row>
    <row r="520" spans="1:11" x14ac:dyDescent="0.2">
      <c r="B520" s="287"/>
      <c r="C520" s="293" t="s">
        <v>48</v>
      </c>
      <c r="D520" s="293"/>
      <c r="E520" s="294"/>
      <c r="F520" s="951"/>
      <c r="G520" s="1007"/>
      <c r="I520" s="1048"/>
      <c r="J520" s="6"/>
      <c r="K520" s="6"/>
    </row>
    <row r="521" spans="1:11" ht="13.5" thickBot="1" x14ac:dyDescent="0.25">
      <c r="B521" s="295"/>
      <c r="C521" s="296"/>
      <c r="D521" s="296"/>
      <c r="E521" s="297"/>
      <c r="F521" s="952"/>
      <c r="G521" s="1008"/>
      <c r="I521" s="1048"/>
      <c r="J521" s="6"/>
      <c r="K521" s="6"/>
    </row>
    <row r="522" spans="1:11" s="4" customFormat="1" ht="25.5" thickBot="1" x14ac:dyDescent="0.3">
      <c r="B522" s="208"/>
      <c r="C522" s="209"/>
      <c r="D522" s="210" t="s">
        <v>0</v>
      </c>
      <c r="E522" s="211" t="s">
        <v>345</v>
      </c>
      <c r="F522" s="949" t="s">
        <v>346</v>
      </c>
      <c r="G522" s="303" t="s">
        <v>350</v>
      </c>
      <c r="I522" s="1049"/>
    </row>
    <row r="523" spans="1:11" x14ac:dyDescent="0.2">
      <c r="A523" s="1">
        <v>169</v>
      </c>
      <c r="B523" s="684">
        <v>2321</v>
      </c>
      <c r="C523" s="78">
        <v>3421</v>
      </c>
      <c r="D523" s="697" t="s">
        <v>136</v>
      </c>
      <c r="E523" s="189">
        <v>15</v>
      </c>
      <c r="F523" s="865">
        <v>0</v>
      </c>
      <c r="G523" s="125">
        <v>0</v>
      </c>
      <c r="I523" s="1048"/>
      <c r="J523" s="6"/>
      <c r="K523" s="6"/>
    </row>
    <row r="524" spans="1:11" x14ac:dyDescent="0.2">
      <c r="A524" s="1">
        <v>170</v>
      </c>
      <c r="B524" s="329">
        <v>2111</v>
      </c>
      <c r="C524" s="330">
        <v>6171</v>
      </c>
      <c r="D524" s="463" t="s">
        <v>87</v>
      </c>
      <c r="E524" s="464">
        <v>115</v>
      </c>
      <c r="F524" s="863">
        <v>60</v>
      </c>
      <c r="G524" s="238"/>
      <c r="I524" s="1048"/>
      <c r="J524" s="6"/>
      <c r="K524" s="6"/>
    </row>
    <row r="525" spans="1:11" x14ac:dyDescent="0.2">
      <c r="A525" s="1">
        <v>171</v>
      </c>
      <c r="B525" s="329">
        <v>2212</v>
      </c>
      <c r="C525" s="330">
        <v>6171</v>
      </c>
      <c r="D525" s="463" t="s">
        <v>91</v>
      </c>
      <c r="E525" s="464">
        <v>32</v>
      </c>
      <c r="F525" s="863">
        <v>40</v>
      </c>
      <c r="G525" s="238"/>
      <c r="I525" s="1048"/>
      <c r="J525" s="6"/>
      <c r="K525" s="6"/>
    </row>
    <row r="526" spans="1:11" x14ac:dyDescent="0.2">
      <c r="A526" s="1">
        <v>172</v>
      </c>
      <c r="B526" s="329">
        <v>2322</v>
      </c>
      <c r="C526" s="330">
        <v>6171</v>
      </c>
      <c r="D526" s="463" t="s">
        <v>137</v>
      </c>
      <c r="E526" s="464">
        <v>47</v>
      </c>
      <c r="F526" s="863">
        <v>0</v>
      </c>
      <c r="G526" s="238">
        <v>0</v>
      </c>
      <c r="I526" s="1048"/>
      <c r="J526" s="6"/>
      <c r="K526" s="6"/>
    </row>
    <row r="527" spans="1:11" x14ac:dyDescent="0.2">
      <c r="A527" s="1">
        <v>173</v>
      </c>
      <c r="B527" s="103">
        <v>2324</v>
      </c>
      <c r="C527" s="104">
        <v>6171</v>
      </c>
      <c r="D527" s="624" t="s">
        <v>138</v>
      </c>
      <c r="E527" s="625">
        <v>60</v>
      </c>
      <c r="F527" s="862">
        <v>0</v>
      </c>
      <c r="G527" s="109">
        <v>0</v>
      </c>
      <c r="I527" s="1048"/>
      <c r="J527" s="6"/>
      <c r="K527" s="6"/>
    </row>
    <row r="528" spans="1:11" ht="13.5" thickBot="1" x14ac:dyDescent="0.25">
      <c r="A528" s="1">
        <v>174</v>
      </c>
      <c r="B528" s="449">
        <v>3113</v>
      </c>
      <c r="C528" s="86">
        <v>6171</v>
      </c>
      <c r="D528" s="93" t="s">
        <v>139</v>
      </c>
      <c r="E528" s="626">
        <v>0</v>
      </c>
      <c r="F528" s="895">
        <v>0</v>
      </c>
      <c r="G528" s="91">
        <v>0</v>
      </c>
      <c r="I528" s="1048"/>
      <c r="J528" s="6"/>
      <c r="K528" s="6"/>
    </row>
    <row r="529" spans="1:11" ht="13.5" thickBot="1" x14ac:dyDescent="0.25">
      <c r="B529" s="29"/>
      <c r="C529" s="369"/>
      <c r="D529" s="390" t="s">
        <v>47</v>
      </c>
      <c r="E529" s="446">
        <f t="shared" ref="E529:G529" si="82">SUM(E523:E528)</f>
        <v>269</v>
      </c>
      <c r="F529" s="860">
        <f t="shared" si="82"/>
        <v>100</v>
      </c>
      <c r="G529" s="222">
        <f t="shared" si="82"/>
        <v>0</v>
      </c>
      <c r="I529" s="1048"/>
      <c r="J529" s="6"/>
      <c r="K529" s="6"/>
    </row>
    <row r="530" spans="1:11" ht="13.5" thickBot="1" x14ac:dyDescent="0.25">
      <c r="B530" s="280"/>
      <c r="C530" s="281"/>
      <c r="D530" s="281"/>
      <c r="E530" s="282"/>
      <c r="F530" s="950"/>
      <c r="G530" s="1006"/>
      <c r="I530" s="1048"/>
      <c r="J530" s="6"/>
      <c r="K530" s="6"/>
    </row>
    <row r="531" spans="1:11" ht="13.5" thickBot="1" x14ac:dyDescent="0.25">
      <c r="B531" s="287"/>
      <c r="C531" s="245" t="s">
        <v>69</v>
      </c>
      <c r="D531" s="399"/>
      <c r="E531" s="400"/>
      <c r="F531" s="951"/>
      <c r="G531" s="1007"/>
      <c r="I531" s="1048"/>
      <c r="J531" s="6"/>
      <c r="K531" s="6"/>
    </row>
    <row r="532" spans="1:11" x14ac:dyDescent="0.2">
      <c r="B532" s="287"/>
      <c r="C532" s="293" t="s">
        <v>101</v>
      </c>
      <c r="D532" s="293"/>
      <c r="E532" s="294"/>
      <c r="F532" s="951"/>
      <c r="G532" s="1007"/>
      <c r="I532" s="1048"/>
      <c r="J532" s="6"/>
      <c r="K532" s="6"/>
    </row>
    <row r="533" spans="1:11" ht="13.5" thickBot="1" x14ac:dyDescent="0.25">
      <c r="B533" s="295"/>
      <c r="C533" s="296"/>
      <c r="D533" s="296"/>
      <c r="E533" s="297"/>
      <c r="F533" s="952"/>
      <c r="G533" s="1008"/>
      <c r="I533" s="1048"/>
      <c r="J533" s="6"/>
      <c r="K533" s="6"/>
    </row>
    <row r="534" spans="1:11" s="4" customFormat="1" ht="25.5" thickBot="1" x14ac:dyDescent="0.3">
      <c r="B534" s="208"/>
      <c r="C534" s="209"/>
      <c r="D534" s="210" t="s">
        <v>0</v>
      </c>
      <c r="E534" s="211" t="s">
        <v>345</v>
      </c>
      <c r="F534" s="949" t="s">
        <v>346</v>
      </c>
      <c r="G534" s="303" t="s">
        <v>350</v>
      </c>
      <c r="I534" s="1049"/>
    </row>
    <row r="535" spans="1:11" x14ac:dyDescent="0.2">
      <c r="A535" s="1">
        <v>175</v>
      </c>
      <c r="B535" s="548">
        <v>5169</v>
      </c>
      <c r="C535" s="742">
        <v>2143</v>
      </c>
      <c r="D535" s="601" t="s">
        <v>211</v>
      </c>
      <c r="E535" s="541">
        <v>237</v>
      </c>
      <c r="F535" s="907">
        <v>350</v>
      </c>
      <c r="G535" s="167">
        <v>450</v>
      </c>
      <c r="I535" s="1048"/>
      <c r="J535" s="6" t="s">
        <v>418</v>
      </c>
      <c r="K535" s="6"/>
    </row>
    <row r="536" spans="1:11" ht="13.5" thickBot="1" x14ac:dyDescent="0.25">
      <c r="A536" s="1">
        <v>176</v>
      </c>
      <c r="B536" s="179">
        <v>5194</v>
      </c>
      <c r="C536" s="745">
        <v>2143</v>
      </c>
      <c r="D536" s="746" t="s">
        <v>263</v>
      </c>
      <c r="E536" s="747">
        <v>7</v>
      </c>
      <c r="F536" s="931">
        <v>0</v>
      </c>
      <c r="G536" s="163">
        <v>0</v>
      </c>
      <c r="I536" s="1048"/>
      <c r="J536" s="6"/>
      <c r="K536" s="6"/>
    </row>
    <row r="537" spans="1:11" ht="13.5" thickBot="1" x14ac:dyDescent="0.25">
      <c r="B537" s="208"/>
      <c r="C537" s="596"/>
      <c r="D537" s="748" t="s">
        <v>276</v>
      </c>
      <c r="E537" s="491">
        <f t="shared" ref="E537:G537" si="83">SUM(E535:E536)</f>
        <v>244</v>
      </c>
      <c r="F537" s="908">
        <f t="shared" si="83"/>
        <v>350</v>
      </c>
      <c r="G537" s="555">
        <f t="shared" si="83"/>
        <v>450</v>
      </c>
      <c r="I537" s="1048"/>
      <c r="J537" s="6"/>
      <c r="K537" s="6"/>
    </row>
    <row r="538" spans="1:11" x14ac:dyDescent="0.2">
      <c r="A538" s="1">
        <v>177</v>
      </c>
      <c r="B538" s="751">
        <v>5139</v>
      </c>
      <c r="C538" s="176">
        <v>3319</v>
      </c>
      <c r="D538" s="177" t="s">
        <v>191</v>
      </c>
      <c r="E538" s="541">
        <v>1</v>
      </c>
      <c r="F538" s="907">
        <v>0</v>
      </c>
      <c r="G538" s="167">
        <v>0</v>
      </c>
      <c r="I538" s="1048"/>
      <c r="J538" s="6"/>
      <c r="K538" s="6"/>
    </row>
    <row r="539" spans="1:11" x14ac:dyDescent="0.2">
      <c r="A539" s="1">
        <v>178</v>
      </c>
      <c r="B539" s="321">
        <v>5164</v>
      </c>
      <c r="C539" s="752">
        <v>3319</v>
      </c>
      <c r="D539" s="576" t="s">
        <v>205</v>
      </c>
      <c r="E539" s="526">
        <v>0</v>
      </c>
      <c r="F539" s="914">
        <v>0</v>
      </c>
      <c r="G539" s="154">
        <v>0</v>
      </c>
      <c r="I539" s="1048"/>
      <c r="J539" s="6"/>
      <c r="K539" s="6"/>
    </row>
    <row r="540" spans="1:11" x14ac:dyDescent="0.2">
      <c r="A540" s="1">
        <v>179</v>
      </c>
      <c r="B540" s="321">
        <v>5169</v>
      </c>
      <c r="C540" s="752">
        <v>3319</v>
      </c>
      <c r="D540" s="576" t="s">
        <v>211</v>
      </c>
      <c r="E540" s="526">
        <v>105</v>
      </c>
      <c r="F540" s="914">
        <v>220</v>
      </c>
      <c r="G540" s="154">
        <v>500</v>
      </c>
      <c r="I540" s="1048"/>
      <c r="J540" s="6" t="s">
        <v>418</v>
      </c>
      <c r="K540" s="6"/>
    </row>
    <row r="541" spans="1:11" ht="13.5" thickBot="1" x14ac:dyDescent="0.25">
      <c r="A541" s="1">
        <v>180</v>
      </c>
      <c r="B541" s="321">
        <v>5194</v>
      </c>
      <c r="C541" s="752">
        <v>3319</v>
      </c>
      <c r="D541" s="576" t="s">
        <v>263</v>
      </c>
      <c r="E541" s="526">
        <v>53</v>
      </c>
      <c r="F541" s="914">
        <v>30</v>
      </c>
      <c r="G541" s="154">
        <v>0</v>
      </c>
      <c r="I541" s="1048"/>
      <c r="J541" s="6"/>
      <c r="K541" s="6"/>
    </row>
    <row r="542" spans="1:11" ht="13.5" thickBot="1" x14ac:dyDescent="0.25">
      <c r="B542" s="208"/>
      <c r="C542" s="596"/>
      <c r="D542" s="754" t="s">
        <v>277</v>
      </c>
      <c r="E542" s="71">
        <f t="shared" ref="E542:G542" si="84">SUM(E538:E541)</f>
        <v>159</v>
      </c>
      <c r="F542" s="908">
        <f t="shared" si="84"/>
        <v>250</v>
      </c>
      <c r="G542" s="555">
        <f t="shared" si="84"/>
        <v>500</v>
      </c>
      <c r="I542" s="1048"/>
      <c r="J542" s="6"/>
      <c r="K542" s="6"/>
    </row>
    <row r="543" spans="1:11" x14ac:dyDescent="0.2">
      <c r="A543" s="1">
        <v>181</v>
      </c>
      <c r="B543" s="9">
        <v>5139</v>
      </c>
      <c r="C543" s="65">
        <v>3421</v>
      </c>
      <c r="D543" s="184" t="s">
        <v>191</v>
      </c>
      <c r="E543" s="57">
        <v>0</v>
      </c>
      <c r="F543" s="885">
        <v>10</v>
      </c>
      <c r="G543" s="144">
        <v>10</v>
      </c>
      <c r="I543" s="1048"/>
      <c r="J543" s="6"/>
      <c r="K543" s="6"/>
    </row>
    <row r="544" spans="1:11" x14ac:dyDescent="0.2">
      <c r="A544" s="1">
        <v>182</v>
      </c>
      <c r="B544" s="759">
        <v>5163</v>
      </c>
      <c r="C544" s="65">
        <v>3421</v>
      </c>
      <c r="D544" s="760" t="s">
        <v>183</v>
      </c>
      <c r="E544" s="57">
        <v>2</v>
      </c>
      <c r="F544" s="885">
        <v>4</v>
      </c>
      <c r="G544" s="144">
        <v>4</v>
      </c>
      <c r="I544" s="1048"/>
      <c r="J544" s="6"/>
      <c r="K544" s="6"/>
    </row>
    <row r="545" spans="1:11" x14ac:dyDescent="0.2">
      <c r="A545" s="1">
        <v>183</v>
      </c>
      <c r="B545" s="321">
        <v>5169</v>
      </c>
      <c r="C545" s="425">
        <v>3421</v>
      </c>
      <c r="D545" s="760" t="s">
        <v>211</v>
      </c>
      <c r="E545" s="57">
        <v>145</v>
      </c>
      <c r="F545" s="885">
        <v>116</v>
      </c>
      <c r="G545" s="144">
        <v>116</v>
      </c>
      <c r="I545" s="1048"/>
      <c r="J545" s="6"/>
      <c r="K545" s="6"/>
    </row>
    <row r="546" spans="1:11" ht="13.5" thickBot="1" x14ac:dyDescent="0.25">
      <c r="A546" s="1">
        <v>184</v>
      </c>
      <c r="B546" s="179">
        <v>5194</v>
      </c>
      <c r="C546" s="577">
        <v>3421</v>
      </c>
      <c r="D546" s="578" t="s">
        <v>263</v>
      </c>
      <c r="E546" s="527">
        <v>0</v>
      </c>
      <c r="F546" s="931">
        <v>10</v>
      </c>
      <c r="G546" s="163">
        <v>10</v>
      </c>
      <c r="I546" s="1048"/>
      <c r="J546" s="6"/>
      <c r="K546" s="6"/>
    </row>
    <row r="547" spans="1:11" ht="13.5" thickBot="1" x14ac:dyDescent="0.25">
      <c r="B547" s="208"/>
      <c r="C547" s="596"/>
      <c r="D547" s="748" t="s">
        <v>278</v>
      </c>
      <c r="E547" s="491">
        <f t="shared" ref="E547:G547" si="85">SUM(E543:E546)</f>
        <v>147</v>
      </c>
      <c r="F547" s="908">
        <f t="shared" si="85"/>
        <v>140</v>
      </c>
      <c r="G547" s="555">
        <f t="shared" si="85"/>
        <v>140</v>
      </c>
      <c r="I547" s="1048"/>
      <c r="J547" s="6"/>
      <c r="K547" s="6"/>
    </row>
    <row r="548" spans="1:11" x14ac:dyDescent="0.2">
      <c r="A548" s="1">
        <v>185</v>
      </c>
      <c r="B548" s="540">
        <v>5161</v>
      </c>
      <c r="C548" s="764">
        <v>3349</v>
      </c>
      <c r="D548" s="177" t="s">
        <v>261</v>
      </c>
      <c r="E548" s="541">
        <v>23</v>
      </c>
      <c r="F548" s="926">
        <v>90</v>
      </c>
      <c r="G548" s="766">
        <v>90</v>
      </c>
      <c r="I548" s="1048"/>
      <c r="J548" s="6"/>
      <c r="K548" s="6"/>
    </row>
    <row r="549" spans="1:11" ht="13.5" thickBot="1" x14ac:dyDescent="0.25">
      <c r="A549" s="1">
        <v>186</v>
      </c>
      <c r="B549" s="258">
        <v>5169</v>
      </c>
      <c r="C549" s="104">
        <v>3349</v>
      </c>
      <c r="D549" s="628" t="s">
        <v>279</v>
      </c>
      <c r="E549" s="626">
        <v>295</v>
      </c>
      <c r="F549" s="895">
        <v>270</v>
      </c>
      <c r="G549" s="91">
        <v>270</v>
      </c>
      <c r="I549" s="1048"/>
      <c r="J549" s="6"/>
      <c r="K549" s="6"/>
    </row>
    <row r="550" spans="1:11" ht="13.5" thickBot="1" x14ac:dyDescent="0.25">
      <c r="B550" s="119"/>
      <c r="C550" s="771"/>
      <c r="D550" s="112" t="s">
        <v>280</v>
      </c>
      <c r="E550" s="603">
        <f t="shared" ref="E550:G550" si="86">SUM(E548:E549)</f>
        <v>318</v>
      </c>
      <c r="F550" s="916">
        <f t="shared" si="86"/>
        <v>360</v>
      </c>
      <c r="G550" s="319">
        <f t="shared" si="86"/>
        <v>360</v>
      </c>
      <c r="I550" s="1048"/>
      <c r="J550" s="6"/>
      <c r="K550" s="6"/>
    </row>
    <row r="551" spans="1:11" s="10" customFormat="1" x14ac:dyDescent="0.2">
      <c r="B551" s="772"/>
      <c r="C551" s="772"/>
      <c r="D551" s="566"/>
      <c r="E551" s="118"/>
      <c r="F551" s="912"/>
      <c r="G551" s="583"/>
      <c r="I551" s="1048"/>
    </row>
    <row r="552" spans="1:11" s="10" customFormat="1" ht="13.5" thickBot="1" x14ac:dyDescent="0.25">
      <c r="B552" s="772"/>
      <c r="C552" s="772"/>
      <c r="D552" s="566"/>
      <c r="E552" s="118"/>
      <c r="F552" s="912"/>
      <c r="G552" s="583"/>
      <c r="I552" s="1048"/>
    </row>
    <row r="553" spans="1:11" ht="13.5" thickBot="1" x14ac:dyDescent="0.25">
      <c r="B553" s="774"/>
      <c r="C553" s="775" t="s">
        <v>131</v>
      </c>
      <c r="D553" s="775"/>
      <c r="E553" s="776"/>
      <c r="F553" s="960"/>
      <c r="G553" s="1013"/>
      <c r="I553" s="1048"/>
      <c r="J553" s="6"/>
      <c r="K553" s="6"/>
    </row>
    <row r="554" spans="1:11" x14ac:dyDescent="0.2">
      <c r="A554" s="1">
        <v>186</v>
      </c>
      <c r="B554" s="444">
        <v>5194</v>
      </c>
      <c r="C554" s="445">
        <v>5269</v>
      </c>
      <c r="D554" s="622" t="s">
        <v>399</v>
      </c>
      <c r="E554" s="623">
        <v>0</v>
      </c>
      <c r="F554" s="942">
        <v>30</v>
      </c>
      <c r="G554" s="101">
        <v>30</v>
      </c>
      <c r="I554" s="1048"/>
      <c r="J554" s="6"/>
      <c r="K554" s="6"/>
    </row>
    <row r="555" spans="1:11" ht="13.5" thickBot="1" x14ac:dyDescent="0.25">
      <c r="B555" s="77">
        <v>5169</v>
      </c>
      <c r="C555" s="22">
        <v>5311</v>
      </c>
      <c r="D555" s="83" t="s">
        <v>398</v>
      </c>
      <c r="E555" s="128">
        <v>0</v>
      </c>
      <c r="F555" s="918">
        <v>0</v>
      </c>
      <c r="G555" s="81">
        <v>50</v>
      </c>
      <c r="I555" s="1048"/>
      <c r="J555" s="6"/>
      <c r="K555" s="6"/>
    </row>
    <row r="556" spans="1:11" ht="13.5" thickBot="1" x14ac:dyDescent="0.25">
      <c r="B556" s="29"/>
      <c r="C556" s="369"/>
      <c r="D556" s="412" t="s">
        <v>281</v>
      </c>
      <c r="E556" s="692">
        <f>SUM(E554)</f>
        <v>0</v>
      </c>
      <c r="F556" s="943">
        <f>SUM(F554:F555)</f>
        <v>30</v>
      </c>
      <c r="G556" s="1014">
        <f>SUM(G554:G555)</f>
        <v>80</v>
      </c>
      <c r="I556" s="1048"/>
      <c r="J556" s="6"/>
      <c r="K556" s="6"/>
    </row>
    <row r="557" spans="1:11" ht="13.5" thickBot="1" x14ac:dyDescent="0.25">
      <c r="B557" s="29"/>
      <c r="C557" s="369"/>
      <c r="D557" s="390" t="s">
        <v>47</v>
      </c>
      <c r="E557" s="246">
        <f t="shared" ref="E557:G557" si="87">SUM(E537+E542+E547+E550+E556)</f>
        <v>868</v>
      </c>
      <c r="F557" s="892">
        <f t="shared" si="87"/>
        <v>1130</v>
      </c>
      <c r="G557" s="222">
        <f t="shared" si="87"/>
        <v>1530</v>
      </c>
      <c r="I557" s="1048"/>
      <c r="J557" s="6"/>
      <c r="K557" s="6"/>
    </row>
    <row r="558" spans="1:11" x14ac:dyDescent="0.2">
      <c r="B558" s="417"/>
      <c r="C558" s="371"/>
      <c r="D558" s="373"/>
      <c r="E558" s="418"/>
      <c r="F558" s="950"/>
      <c r="G558" s="1006"/>
      <c r="I558" s="1048"/>
      <c r="J558" s="6"/>
      <c r="K558" s="6"/>
    </row>
    <row r="559" spans="1:11" x14ac:dyDescent="0.2">
      <c r="B559" s="419"/>
      <c r="C559" s="293" t="s">
        <v>65</v>
      </c>
      <c r="D559" s="293"/>
      <c r="E559" s="294"/>
      <c r="F559" s="951"/>
      <c r="G559" s="1007"/>
      <c r="I559" s="1048"/>
      <c r="J559" s="6"/>
      <c r="K559" s="6"/>
    </row>
    <row r="560" spans="1:11" ht="13.5" thickBot="1" x14ac:dyDescent="0.25">
      <c r="B560" s="421"/>
      <c r="C560" s="300"/>
      <c r="D560" s="300"/>
      <c r="E560" s="422"/>
      <c r="F560" s="952"/>
      <c r="G560" s="1008"/>
      <c r="I560" s="1048"/>
      <c r="J560" s="6"/>
      <c r="K560" s="6"/>
    </row>
    <row r="561" spans="1:11" s="4" customFormat="1" ht="25.5" thickBot="1" x14ac:dyDescent="0.3">
      <c r="B561" s="208"/>
      <c r="C561" s="209"/>
      <c r="D561" s="210" t="s">
        <v>0</v>
      </c>
      <c r="E561" s="211" t="s">
        <v>345</v>
      </c>
      <c r="F561" s="949" t="s">
        <v>346</v>
      </c>
      <c r="G561" s="303" t="s">
        <v>350</v>
      </c>
      <c r="I561" s="1049"/>
    </row>
    <row r="562" spans="1:11" x14ac:dyDescent="0.2">
      <c r="A562" s="1">
        <v>187</v>
      </c>
      <c r="B562" s="540">
        <v>5136</v>
      </c>
      <c r="C562" s="785">
        <v>6112</v>
      </c>
      <c r="D562" s="622" t="s">
        <v>282</v>
      </c>
      <c r="E562" s="623">
        <v>18</v>
      </c>
      <c r="F562" s="885">
        <v>25</v>
      </c>
      <c r="G562" s="144">
        <v>25</v>
      </c>
      <c r="I562" s="1048"/>
      <c r="J562" s="6"/>
      <c r="K562" s="6"/>
    </row>
    <row r="563" spans="1:11" x14ac:dyDescent="0.2">
      <c r="A563" s="1">
        <v>188</v>
      </c>
      <c r="B563" s="602">
        <v>5139</v>
      </c>
      <c r="C563" s="786">
        <v>6112</v>
      </c>
      <c r="D563" s="463" t="s">
        <v>191</v>
      </c>
      <c r="E563" s="464">
        <v>1</v>
      </c>
      <c r="F563" s="914">
        <v>40</v>
      </c>
      <c r="G563" s="154">
        <v>45</v>
      </c>
      <c r="I563" s="1048"/>
      <c r="J563" s="6"/>
      <c r="K563" s="6"/>
    </row>
    <row r="564" spans="1:11" x14ac:dyDescent="0.2">
      <c r="A564" s="1">
        <v>189</v>
      </c>
      <c r="B564" s="540">
        <v>5156</v>
      </c>
      <c r="C564" s="785">
        <v>6112</v>
      </c>
      <c r="D564" s="198" t="s">
        <v>283</v>
      </c>
      <c r="E564" s="128">
        <v>39</v>
      </c>
      <c r="F564" s="914">
        <v>50</v>
      </c>
      <c r="G564" s="154">
        <v>55</v>
      </c>
      <c r="I564" s="1048"/>
      <c r="J564" s="6"/>
      <c r="K564" s="6"/>
    </row>
    <row r="565" spans="1:11" x14ac:dyDescent="0.2">
      <c r="A565" s="1">
        <v>190</v>
      </c>
      <c r="B565" s="602">
        <v>5162</v>
      </c>
      <c r="C565" s="786">
        <v>6112</v>
      </c>
      <c r="D565" s="463" t="s">
        <v>284</v>
      </c>
      <c r="E565" s="464">
        <v>137</v>
      </c>
      <c r="F565" s="914">
        <v>180</v>
      </c>
      <c r="G565" s="154">
        <v>190</v>
      </c>
      <c r="I565" s="1048"/>
      <c r="J565" s="6"/>
      <c r="K565" s="6"/>
    </row>
    <row r="566" spans="1:11" x14ac:dyDescent="0.2">
      <c r="A566" s="1">
        <v>191</v>
      </c>
      <c r="B566" s="95">
        <v>5167</v>
      </c>
      <c r="C566" s="97">
        <v>6112</v>
      </c>
      <c r="D566" s="787" t="s">
        <v>285</v>
      </c>
      <c r="E566" s="623">
        <v>4</v>
      </c>
      <c r="F566" s="867">
        <v>55</v>
      </c>
      <c r="G566" s="101">
        <v>55</v>
      </c>
      <c r="I566" s="1048"/>
      <c r="J566" s="6"/>
      <c r="K566" s="6"/>
    </row>
    <row r="567" spans="1:11" x14ac:dyDescent="0.2">
      <c r="A567" s="1">
        <v>192</v>
      </c>
      <c r="B567" s="95">
        <v>5169</v>
      </c>
      <c r="C567" s="97">
        <v>6112</v>
      </c>
      <c r="D567" s="624" t="s">
        <v>286</v>
      </c>
      <c r="E567" s="625">
        <v>1</v>
      </c>
      <c r="F567" s="863">
        <v>12</v>
      </c>
      <c r="G567" s="238">
        <v>15</v>
      </c>
      <c r="I567" s="1048"/>
      <c r="J567" s="6"/>
      <c r="K567" s="6"/>
    </row>
    <row r="568" spans="1:11" x14ac:dyDescent="0.2">
      <c r="A568" s="1">
        <v>193</v>
      </c>
      <c r="B568" s="329">
        <v>5173</v>
      </c>
      <c r="C568" s="148">
        <v>6112</v>
      </c>
      <c r="D568" s="788" t="s">
        <v>287</v>
      </c>
      <c r="E568" s="464">
        <v>25</v>
      </c>
      <c r="F568" s="863">
        <v>40</v>
      </c>
      <c r="G568" s="238">
        <v>43</v>
      </c>
      <c r="I568" s="1048"/>
      <c r="J568" s="6"/>
      <c r="K568" s="6"/>
    </row>
    <row r="569" spans="1:11" x14ac:dyDescent="0.2">
      <c r="A569" s="1">
        <v>194</v>
      </c>
      <c r="B569" s="329">
        <v>5175</v>
      </c>
      <c r="C569" s="148">
        <v>6112</v>
      </c>
      <c r="D569" s="788" t="s">
        <v>288</v>
      </c>
      <c r="E569" s="464">
        <v>63</v>
      </c>
      <c r="F569" s="863">
        <v>65</v>
      </c>
      <c r="G569" s="238">
        <v>68</v>
      </c>
      <c r="I569" s="1048"/>
      <c r="J569" s="6"/>
      <c r="K569" s="6"/>
    </row>
    <row r="570" spans="1:11" ht="13.5" thickBot="1" x14ac:dyDescent="0.25">
      <c r="A570" s="1">
        <v>195</v>
      </c>
      <c r="B570" s="103">
        <v>5194</v>
      </c>
      <c r="C570" s="105">
        <v>6112</v>
      </c>
      <c r="D570" s="789" t="s">
        <v>263</v>
      </c>
      <c r="E570" s="625">
        <v>107</v>
      </c>
      <c r="F570" s="862">
        <v>68</v>
      </c>
      <c r="G570" s="109">
        <v>70</v>
      </c>
      <c r="I570" s="1048"/>
      <c r="J570" s="6"/>
      <c r="K570" s="6"/>
    </row>
    <row r="571" spans="1:11" ht="13.5" thickBot="1" x14ac:dyDescent="0.25">
      <c r="B571" s="119"/>
      <c r="C571" s="771"/>
      <c r="D571" s="790" t="s">
        <v>289</v>
      </c>
      <c r="E571" s="791">
        <f t="shared" ref="E571:G571" si="88">SUM(E562:E570)</f>
        <v>395</v>
      </c>
      <c r="F571" s="906">
        <f t="shared" ref="F571" si="89">SUM(F562:F570)</f>
        <v>535</v>
      </c>
      <c r="G571" s="60">
        <f t="shared" si="88"/>
        <v>566</v>
      </c>
      <c r="I571" s="1048"/>
      <c r="J571" s="6"/>
      <c r="K571" s="6"/>
    </row>
    <row r="572" spans="1:11" x14ac:dyDescent="0.2">
      <c r="A572" s="1">
        <v>196</v>
      </c>
      <c r="B572" s="77">
        <v>5137</v>
      </c>
      <c r="C572" s="187" t="s">
        <v>290</v>
      </c>
      <c r="D572" s="188" t="s">
        <v>291</v>
      </c>
      <c r="E572" s="189">
        <v>0</v>
      </c>
      <c r="F572" s="865">
        <v>0</v>
      </c>
      <c r="G572" s="125">
        <v>0</v>
      </c>
      <c r="I572" s="1048"/>
      <c r="J572" s="6"/>
      <c r="K572" s="6"/>
    </row>
    <row r="573" spans="1:11" x14ac:dyDescent="0.2">
      <c r="A573" s="1">
        <v>197</v>
      </c>
      <c r="B573" s="588">
        <v>5139</v>
      </c>
      <c r="C573" s="190" t="s">
        <v>290</v>
      </c>
      <c r="D573" s="433" t="s">
        <v>191</v>
      </c>
      <c r="E573" s="464">
        <v>0</v>
      </c>
      <c r="F573" s="863">
        <v>0</v>
      </c>
      <c r="G573" s="238">
        <v>0</v>
      </c>
      <c r="I573" s="1048"/>
      <c r="J573" s="6"/>
      <c r="K573" s="6"/>
    </row>
    <row r="574" spans="1:11" x14ac:dyDescent="0.2">
      <c r="A574" s="1">
        <v>198</v>
      </c>
      <c r="B574" s="77">
        <v>5156</v>
      </c>
      <c r="C574" s="190" t="s">
        <v>290</v>
      </c>
      <c r="D574" s="83" t="s">
        <v>283</v>
      </c>
      <c r="E574" s="128">
        <v>0</v>
      </c>
      <c r="F574" s="867">
        <v>0</v>
      </c>
      <c r="G574" s="101">
        <v>0</v>
      </c>
      <c r="I574" s="1048"/>
      <c r="J574" s="6"/>
      <c r="K574" s="6"/>
    </row>
    <row r="575" spans="1:11" x14ac:dyDescent="0.2">
      <c r="A575" s="1">
        <v>199</v>
      </c>
      <c r="B575" s="588">
        <v>5161</v>
      </c>
      <c r="C575" s="190" t="s">
        <v>290</v>
      </c>
      <c r="D575" s="433" t="s">
        <v>292</v>
      </c>
      <c r="E575" s="464">
        <v>0</v>
      </c>
      <c r="F575" s="863">
        <v>0</v>
      </c>
      <c r="G575" s="238">
        <v>0</v>
      </c>
      <c r="I575" s="1048"/>
      <c r="J575" s="6"/>
      <c r="K575" s="6"/>
    </row>
    <row r="576" spans="1:11" x14ac:dyDescent="0.2">
      <c r="A576" s="1">
        <v>200</v>
      </c>
      <c r="B576" s="77">
        <v>5164</v>
      </c>
      <c r="C576" s="190" t="s">
        <v>290</v>
      </c>
      <c r="D576" s="83" t="s">
        <v>205</v>
      </c>
      <c r="E576" s="128">
        <v>0</v>
      </c>
      <c r="F576" s="863">
        <v>0</v>
      </c>
      <c r="G576" s="238">
        <v>0</v>
      </c>
      <c r="I576" s="1048"/>
      <c r="J576" s="6"/>
      <c r="K576" s="6"/>
    </row>
    <row r="577" spans="1:11" x14ac:dyDescent="0.2">
      <c r="A577" s="1">
        <v>201</v>
      </c>
      <c r="B577" s="588">
        <v>5169</v>
      </c>
      <c r="C577" s="190" t="s">
        <v>290</v>
      </c>
      <c r="D577" s="433" t="s">
        <v>293</v>
      </c>
      <c r="E577" s="464">
        <v>0</v>
      </c>
      <c r="F577" s="863">
        <v>0</v>
      </c>
      <c r="G577" s="238">
        <v>0</v>
      </c>
      <c r="I577" s="1048"/>
      <c r="J577" s="6"/>
      <c r="K577" s="6"/>
    </row>
    <row r="578" spans="1:11" x14ac:dyDescent="0.2">
      <c r="A578" s="1">
        <v>202</v>
      </c>
      <c r="B578" s="588">
        <v>5173</v>
      </c>
      <c r="C578" s="190" t="s">
        <v>290</v>
      </c>
      <c r="D578" s="433" t="s">
        <v>287</v>
      </c>
      <c r="E578" s="464">
        <v>0</v>
      </c>
      <c r="F578" s="863">
        <v>0</v>
      </c>
      <c r="G578" s="238">
        <v>0</v>
      </c>
      <c r="I578" s="1048"/>
      <c r="J578" s="6"/>
      <c r="K578" s="6"/>
    </row>
    <row r="579" spans="1:11" ht="13.5" thickBot="1" x14ac:dyDescent="0.25">
      <c r="A579" s="1">
        <v>203</v>
      </c>
      <c r="B579" s="77">
        <v>5175</v>
      </c>
      <c r="C579" s="191" t="s">
        <v>290</v>
      </c>
      <c r="D579" s="83" t="s">
        <v>266</v>
      </c>
      <c r="E579" s="128">
        <v>0</v>
      </c>
      <c r="F579" s="862">
        <v>0</v>
      </c>
      <c r="G579" s="109">
        <v>0</v>
      </c>
      <c r="I579" s="1048"/>
      <c r="J579" s="6"/>
      <c r="K579" s="6"/>
    </row>
    <row r="580" spans="1:11" ht="13.5" thickBot="1" x14ac:dyDescent="0.25">
      <c r="B580" s="29"/>
      <c r="C580" s="369"/>
      <c r="D580" s="63" t="s">
        <v>294</v>
      </c>
      <c r="E580" s="137">
        <f>SUM(E572:E579)</f>
        <v>0</v>
      </c>
      <c r="F580" s="860">
        <f>SUM(F573:F579)</f>
        <v>0</v>
      </c>
      <c r="G580" s="222">
        <f>SUM(G573:G579)</f>
        <v>0</v>
      </c>
      <c r="I580" s="1048"/>
      <c r="J580" s="6"/>
      <c r="K580" s="6"/>
    </row>
    <row r="581" spans="1:11" x14ac:dyDescent="0.2">
      <c r="A581" s="1">
        <v>204</v>
      </c>
      <c r="B581" s="684">
        <v>5131</v>
      </c>
      <c r="C581" s="78">
        <v>6171</v>
      </c>
      <c r="D581" s="697" t="s">
        <v>295</v>
      </c>
      <c r="E581" s="189">
        <v>44</v>
      </c>
      <c r="F581" s="861">
        <v>50</v>
      </c>
      <c r="G581" s="229">
        <v>50</v>
      </c>
      <c r="I581" s="1048"/>
      <c r="J581" s="6"/>
      <c r="K581" s="6"/>
    </row>
    <row r="582" spans="1:11" x14ac:dyDescent="0.2">
      <c r="A582" s="1">
        <v>205</v>
      </c>
      <c r="B582" s="329">
        <v>5133</v>
      </c>
      <c r="C582" s="330">
        <v>6171</v>
      </c>
      <c r="D582" s="463" t="s">
        <v>296</v>
      </c>
      <c r="E582" s="464">
        <v>1</v>
      </c>
      <c r="F582" s="863">
        <v>2</v>
      </c>
      <c r="G582" s="238">
        <v>2</v>
      </c>
      <c r="I582" s="1048"/>
      <c r="J582" s="6"/>
      <c r="K582" s="6"/>
    </row>
    <row r="583" spans="1:11" x14ac:dyDescent="0.2">
      <c r="A583" s="1">
        <v>206</v>
      </c>
      <c r="B583" s="95">
        <v>5134</v>
      </c>
      <c r="C583" s="96">
        <v>6171</v>
      </c>
      <c r="D583" s="622" t="s">
        <v>297</v>
      </c>
      <c r="E583" s="623">
        <v>2</v>
      </c>
      <c r="F583" s="863">
        <v>3</v>
      </c>
      <c r="G583" s="238">
        <v>3</v>
      </c>
      <c r="I583" s="1048"/>
      <c r="J583" s="6"/>
      <c r="K583" s="6"/>
    </row>
    <row r="584" spans="1:11" x14ac:dyDescent="0.2">
      <c r="A584" s="1">
        <v>207</v>
      </c>
      <c r="B584" s="95">
        <v>5136</v>
      </c>
      <c r="C584" s="96">
        <v>6171</v>
      </c>
      <c r="D584" s="622" t="s">
        <v>282</v>
      </c>
      <c r="E584" s="623">
        <v>28</v>
      </c>
      <c r="F584" s="863">
        <v>40</v>
      </c>
      <c r="G584" s="238">
        <v>30</v>
      </c>
      <c r="I584" s="1048"/>
      <c r="J584" s="6"/>
      <c r="K584" s="6"/>
    </row>
    <row r="585" spans="1:11" x14ac:dyDescent="0.2">
      <c r="A585" s="1">
        <v>208</v>
      </c>
      <c r="B585" s="103">
        <v>5137</v>
      </c>
      <c r="C585" s="104">
        <v>6171</v>
      </c>
      <c r="D585" s="624" t="s">
        <v>291</v>
      </c>
      <c r="E585" s="625">
        <v>164</v>
      </c>
      <c r="F585" s="863">
        <v>200</v>
      </c>
      <c r="G585" s="238">
        <v>200</v>
      </c>
      <c r="I585" s="1048"/>
      <c r="J585" s="6"/>
      <c r="K585" s="6"/>
    </row>
    <row r="586" spans="1:11" x14ac:dyDescent="0.2">
      <c r="A586" s="1">
        <v>209</v>
      </c>
      <c r="B586" s="329">
        <v>5139</v>
      </c>
      <c r="C586" s="330">
        <v>6171</v>
      </c>
      <c r="D586" s="463" t="s">
        <v>191</v>
      </c>
      <c r="E586" s="464">
        <v>787</v>
      </c>
      <c r="F586" s="863">
        <v>800</v>
      </c>
      <c r="G586" s="238">
        <v>850</v>
      </c>
      <c r="I586" s="1048"/>
      <c r="J586" s="6"/>
      <c r="K586" s="6"/>
    </row>
    <row r="587" spans="1:11" ht="13.5" thickBot="1" x14ac:dyDescent="0.25">
      <c r="A587" s="1">
        <v>210</v>
      </c>
      <c r="B587" s="449">
        <v>5156</v>
      </c>
      <c r="C587" s="85">
        <v>6171</v>
      </c>
      <c r="D587" s="628" t="s">
        <v>283</v>
      </c>
      <c r="E587" s="626">
        <v>51</v>
      </c>
      <c r="F587" s="895">
        <v>50</v>
      </c>
      <c r="G587" s="91">
        <v>50</v>
      </c>
      <c r="I587" s="1048"/>
      <c r="J587" s="6"/>
      <c r="K587" s="6"/>
    </row>
    <row r="588" spans="1:11" s="7" customFormat="1" x14ac:dyDescent="0.2">
      <c r="B588" s="22"/>
      <c r="C588" s="22"/>
      <c r="D588" s="22"/>
      <c r="E588" s="168"/>
      <c r="F588" s="871"/>
      <c r="G588" s="80"/>
      <c r="I588" s="1048"/>
      <c r="J588" s="10"/>
      <c r="K588" s="10"/>
    </row>
    <row r="589" spans="1:11" s="7" customFormat="1" x14ac:dyDescent="0.2">
      <c r="B589" s="22"/>
      <c r="C589" s="22"/>
      <c r="D589" s="22"/>
      <c r="E589" s="168"/>
      <c r="F589" s="871"/>
      <c r="G589" s="80"/>
      <c r="I589" s="1048"/>
      <c r="J589" s="10"/>
      <c r="K589" s="10"/>
    </row>
    <row r="590" spans="1:11" s="7" customFormat="1" ht="13.5" thickBot="1" x14ac:dyDescent="0.25">
      <c r="B590" s="22"/>
      <c r="C590" s="22"/>
      <c r="D590" s="22"/>
      <c r="E590" s="168"/>
      <c r="F590" s="871"/>
      <c r="G590" s="80"/>
      <c r="I590" s="1048"/>
      <c r="J590" s="10"/>
      <c r="K590" s="10"/>
    </row>
    <row r="591" spans="1:11" s="7" customFormat="1" x14ac:dyDescent="0.2">
      <c r="B591" s="417"/>
      <c r="C591" s="371"/>
      <c r="D591" s="373"/>
      <c r="E591" s="418"/>
      <c r="F591" s="950"/>
      <c r="G591" s="1006"/>
      <c r="I591" s="1048"/>
      <c r="J591" s="10"/>
      <c r="K591" s="10"/>
    </row>
    <row r="592" spans="1:11" s="7" customFormat="1" x14ac:dyDescent="0.2">
      <c r="B592" s="419"/>
      <c r="C592" s="293" t="s">
        <v>65</v>
      </c>
      <c r="D592" s="293"/>
      <c r="E592" s="294"/>
      <c r="F592" s="951"/>
      <c r="G592" s="1007"/>
      <c r="I592" s="1048"/>
      <c r="J592" s="10"/>
      <c r="K592" s="10"/>
    </row>
    <row r="593" spans="1:11" s="7" customFormat="1" ht="13.5" thickBot="1" x14ac:dyDescent="0.25">
      <c r="B593" s="421"/>
      <c r="C593" s="300"/>
      <c r="D593" s="300"/>
      <c r="E593" s="422"/>
      <c r="F593" s="952"/>
      <c r="G593" s="1008"/>
      <c r="I593" s="1048"/>
      <c r="J593" s="10"/>
      <c r="K593" s="10"/>
    </row>
    <row r="594" spans="1:11" s="4" customFormat="1" ht="25.5" thickBot="1" x14ac:dyDescent="0.3">
      <c r="B594" s="208"/>
      <c r="C594" s="209"/>
      <c r="D594" s="210" t="s">
        <v>0</v>
      </c>
      <c r="E594" s="211" t="s">
        <v>345</v>
      </c>
      <c r="F594" s="949" t="s">
        <v>346</v>
      </c>
      <c r="G594" s="1009" t="s">
        <v>350</v>
      </c>
      <c r="I594" s="1049"/>
    </row>
    <row r="595" spans="1:11" x14ac:dyDescent="0.2">
      <c r="A595" s="1">
        <v>211</v>
      </c>
      <c r="B595" s="444">
        <v>5161</v>
      </c>
      <c r="C595" s="445">
        <v>6171</v>
      </c>
      <c r="D595" s="198" t="s">
        <v>261</v>
      </c>
      <c r="E595" s="128">
        <v>643</v>
      </c>
      <c r="F595" s="867">
        <v>900</v>
      </c>
      <c r="G595" s="101">
        <v>900</v>
      </c>
      <c r="I595" s="1048"/>
      <c r="J595" s="6"/>
      <c r="K595" s="6"/>
    </row>
    <row r="596" spans="1:11" x14ac:dyDescent="0.2">
      <c r="A596" s="1">
        <v>212</v>
      </c>
      <c r="B596" s="103">
        <v>5162</v>
      </c>
      <c r="C596" s="104">
        <v>6171</v>
      </c>
      <c r="D596" s="624" t="s">
        <v>284</v>
      </c>
      <c r="E596" s="625">
        <v>469</v>
      </c>
      <c r="F596" s="863">
        <v>500</v>
      </c>
      <c r="G596" s="238">
        <v>450</v>
      </c>
      <c r="I596" s="1048"/>
      <c r="J596" s="6"/>
      <c r="K596" s="6"/>
    </row>
    <row r="597" spans="1:11" x14ac:dyDescent="0.2">
      <c r="A597" s="1">
        <v>213</v>
      </c>
      <c r="B597" s="329">
        <v>5163</v>
      </c>
      <c r="C597" s="330">
        <v>6171</v>
      </c>
      <c r="D597" s="463" t="s">
        <v>183</v>
      </c>
      <c r="E597" s="464">
        <v>68</v>
      </c>
      <c r="F597" s="863">
        <v>85</v>
      </c>
      <c r="G597" s="238">
        <v>85</v>
      </c>
      <c r="I597" s="1048"/>
      <c r="J597" s="6"/>
      <c r="K597" s="6"/>
    </row>
    <row r="598" spans="1:11" x14ac:dyDescent="0.2">
      <c r="A598" s="1">
        <v>214</v>
      </c>
      <c r="B598" s="329">
        <v>5164</v>
      </c>
      <c r="C598" s="330">
        <v>6171</v>
      </c>
      <c r="D598" s="463" t="s">
        <v>205</v>
      </c>
      <c r="E598" s="464">
        <v>28</v>
      </c>
      <c r="F598" s="863">
        <v>75</v>
      </c>
      <c r="G598" s="238">
        <v>90</v>
      </c>
      <c r="I598" s="1048"/>
      <c r="J598" s="6"/>
      <c r="K598" s="6"/>
    </row>
    <row r="599" spans="1:11" x14ac:dyDescent="0.2">
      <c r="A599" s="1">
        <v>215</v>
      </c>
      <c r="B599" s="329">
        <v>5166</v>
      </c>
      <c r="C599" s="330">
        <v>6171</v>
      </c>
      <c r="D599" s="463" t="s">
        <v>298</v>
      </c>
      <c r="E599" s="464">
        <v>62</v>
      </c>
      <c r="F599" s="863">
        <v>50</v>
      </c>
      <c r="G599" s="238">
        <v>85</v>
      </c>
      <c r="I599" s="1048"/>
      <c r="J599" s="6"/>
      <c r="K599" s="6"/>
    </row>
    <row r="600" spans="1:11" x14ac:dyDescent="0.2">
      <c r="A600" s="1">
        <v>216</v>
      </c>
      <c r="B600" s="95">
        <v>5167</v>
      </c>
      <c r="C600" s="96">
        <v>6171</v>
      </c>
      <c r="D600" s="622" t="s">
        <v>299</v>
      </c>
      <c r="E600" s="98">
        <v>336</v>
      </c>
      <c r="F600" s="867">
        <v>350</v>
      </c>
      <c r="G600" s="101">
        <v>350</v>
      </c>
      <c r="I600" s="1048"/>
      <c r="J600" s="6"/>
      <c r="K600" s="6"/>
    </row>
    <row r="601" spans="1:11" x14ac:dyDescent="0.2">
      <c r="A601" s="1">
        <v>217</v>
      </c>
      <c r="B601" s="329">
        <v>5168</v>
      </c>
      <c r="C601" s="330">
        <v>6171</v>
      </c>
      <c r="D601" s="463" t="s">
        <v>300</v>
      </c>
      <c r="E601" s="149">
        <v>26</v>
      </c>
      <c r="F601" s="863">
        <v>26</v>
      </c>
      <c r="G601" s="238">
        <v>25</v>
      </c>
      <c r="I601" s="1048"/>
      <c r="J601" s="6"/>
      <c r="K601" s="6"/>
    </row>
    <row r="602" spans="1:11" x14ac:dyDescent="0.2">
      <c r="A602" s="1">
        <v>218</v>
      </c>
      <c r="B602" s="103">
        <v>5169</v>
      </c>
      <c r="C602" s="104">
        <v>6171</v>
      </c>
      <c r="D602" s="624" t="s">
        <v>286</v>
      </c>
      <c r="E602" s="106">
        <v>579</v>
      </c>
      <c r="F602" s="862">
        <v>830</v>
      </c>
      <c r="G602" s="109">
        <v>800</v>
      </c>
      <c r="I602" s="1048"/>
      <c r="J602" s="6"/>
      <c r="K602" s="6"/>
    </row>
    <row r="603" spans="1:11" x14ac:dyDescent="0.2">
      <c r="A603" s="1">
        <v>219</v>
      </c>
      <c r="B603" s="329">
        <v>5171</v>
      </c>
      <c r="C603" s="330">
        <v>6171</v>
      </c>
      <c r="D603" s="463" t="s">
        <v>196</v>
      </c>
      <c r="E603" s="149">
        <v>81</v>
      </c>
      <c r="F603" s="863">
        <v>120</v>
      </c>
      <c r="G603" s="238">
        <v>100</v>
      </c>
      <c r="I603" s="1048"/>
      <c r="J603" s="6"/>
      <c r="K603" s="6"/>
    </row>
    <row r="604" spans="1:11" x14ac:dyDescent="0.2">
      <c r="A604" s="1">
        <v>220</v>
      </c>
      <c r="B604" s="95">
        <v>5173</v>
      </c>
      <c r="C604" s="96">
        <v>6171</v>
      </c>
      <c r="D604" s="622" t="s">
        <v>287</v>
      </c>
      <c r="E604" s="98">
        <v>76</v>
      </c>
      <c r="F604" s="867">
        <v>80</v>
      </c>
      <c r="G604" s="101">
        <v>80</v>
      </c>
      <c r="I604" s="1048"/>
      <c r="J604" s="6"/>
      <c r="K604" s="6"/>
    </row>
    <row r="605" spans="1:11" x14ac:dyDescent="0.2">
      <c r="A605" s="1">
        <v>221</v>
      </c>
      <c r="B605" s="329">
        <v>5175</v>
      </c>
      <c r="C605" s="330">
        <v>6171</v>
      </c>
      <c r="D605" s="463" t="s">
        <v>266</v>
      </c>
      <c r="E605" s="149">
        <v>10</v>
      </c>
      <c r="F605" s="863">
        <v>5</v>
      </c>
      <c r="G605" s="238">
        <v>5</v>
      </c>
      <c r="I605" s="1048"/>
      <c r="J605" s="6"/>
      <c r="K605" s="6"/>
    </row>
    <row r="606" spans="1:11" x14ac:dyDescent="0.2">
      <c r="B606" s="329">
        <v>5176</v>
      </c>
      <c r="C606" s="330">
        <v>6171</v>
      </c>
      <c r="D606" s="463" t="s">
        <v>397</v>
      </c>
      <c r="E606" s="149">
        <v>0</v>
      </c>
      <c r="F606" s="863">
        <v>0</v>
      </c>
      <c r="G606" s="238">
        <v>3</v>
      </c>
      <c r="I606" s="1048"/>
      <c r="J606" s="6"/>
      <c r="K606" s="6"/>
    </row>
    <row r="607" spans="1:11" x14ac:dyDescent="0.2">
      <c r="A607" s="1">
        <v>222</v>
      </c>
      <c r="B607" s="329">
        <v>5182</v>
      </c>
      <c r="C607" s="330">
        <v>6171</v>
      </c>
      <c r="D607" s="463" t="s">
        <v>301</v>
      </c>
      <c r="E607" s="149">
        <v>3</v>
      </c>
      <c r="F607" s="863">
        <v>0</v>
      </c>
      <c r="G607" s="238">
        <v>0</v>
      </c>
      <c r="I607" s="1048"/>
      <c r="J607" s="6"/>
      <c r="K607" s="6"/>
    </row>
    <row r="608" spans="1:11" x14ac:dyDescent="0.2">
      <c r="A608" s="1">
        <v>223</v>
      </c>
      <c r="B608" s="103">
        <v>5192</v>
      </c>
      <c r="C608" s="104">
        <v>6171</v>
      </c>
      <c r="D608" s="624" t="s">
        <v>302</v>
      </c>
      <c r="E608" s="106">
        <v>0</v>
      </c>
      <c r="F608" s="863">
        <v>20</v>
      </c>
      <c r="G608" s="238">
        <v>30</v>
      </c>
      <c r="I608" s="1048"/>
      <c r="J608" s="6"/>
      <c r="K608" s="6"/>
    </row>
    <row r="609" spans="1:11" x14ac:dyDescent="0.2">
      <c r="A609" s="1">
        <v>224</v>
      </c>
      <c r="B609" s="103">
        <v>5222</v>
      </c>
      <c r="C609" s="104">
        <v>6171</v>
      </c>
      <c r="D609" s="624" t="s">
        <v>303</v>
      </c>
      <c r="E609" s="106">
        <v>50</v>
      </c>
      <c r="F609" s="863">
        <v>1</v>
      </c>
      <c r="G609" s="238">
        <v>2</v>
      </c>
      <c r="I609" s="1048"/>
      <c r="J609" s="6"/>
      <c r="K609" s="6"/>
    </row>
    <row r="610" spans="1:11" x14ac:dyDescent="0.2">
      <c r="A610" s="1">
        <v>225</v>
      </c>
      <c r="B610" s="103">
        <v>5229</v>
      </c>
      <c r="C610" s="104">
        <v>6171</v>
      </c>
      <c r="D610" s="624" t="s">
        <v>304</v>
      </c>
      <c r="E610" s="106">
        <v>1</v>
      </c>
      <c r="F610" s="863">
        <v>36</v>
      </c>
      <c r="G610" s="238">
        <v>34</v>
      </c>
      <c r="I610" s="1048"/>
      <c r="J610" s="6"/>
      <c r="K610" s="6"/>
    </row>
    <row r="611" spans="1:11" x14ac:dyDescent="0.2">
      <c r="A611" s="1">
        <v>226</v>
      </c>
      <c r="B611" s="103">
        <v>5361</v>
      </c>
      <c r="C611" s="104">
        <v>6171</v>
      </c>
      <c r="D611" s="624" t="s">
        <v>305</v>
      </c>
      <c r="E611" s="106">
        <v>0</v>
      </c>
      <c r="F611" s="863">
        <v>1</v>
      </c>
      <c r="G611" s="238">
        <v>1</v>
      </c>
      <c r="I611" s="1048"/>
      <c r="J611" s="6"/>
      <c r="K611" s="6"/>
    </row>
    <row r="612" spans="1:11" ht="13.5" thickBot="1" x14ac:dyDescent="0.25">
      <c r="A612" s="1">
        <v>227</v>
      </c>
      <c r="B612" s="103">
        <v>5362</v>
      </c>
      <c r="C612" s="104">
        <v>6171</v>
      </c>
      <c r="D612" s="628" t="s">
        <v>306</v>
      </c>
      <c r="E612" s="87">
        <v>2</v>
      </c>
      <c r="F612" s="895">
        <v>2</v>
      </c>
      <c r="G612" s="91">
        <v>4</v>
      </c>
      <c r="I612" s="1048"/>
      <c r="J612" s="6"/>
      <c r="K612" s="6"/>
    </row>
    <row r="613" spans="1:11" ht="13.5" thickBot="1" x14ac:dyDescent="0.25">
      <c r="B613" s="29"/>
      <c r="C613" s="369"/>
      <c r="D613" s="390" t="s">
        <v>368</v>
      </c>
      <c r="E613" s="709">
        <f t="shared" ref="E613:G613" si="90">SUM(E581:E612)</f>
        <v>3511</v>
      </c>
      <c r="F613" s="916">
        <f t="shared" si="90"/>
        <v>4226</v>
      </c>
      <c r="G613" s="319">
        <f t="shared" si="90"/>
        <v>4229</v>
      </c>
      <c r="I613" s="1048"/>
      <c r="J613" s="6"/>
      <c r="K613" s="6"/>
    </row>
    <row r="614" spans="1:11" ht="13.5" thickBot="1" x14ac:dyDescent="0.25">
      <c r="B614" s="468"/>
      <c r="C614" s="285"/>
      <c r="D614" s="794"/>
      <c r="E614" s="795"/>
      <c r="F614" s="961"/>
      <c r="G614" s="1010"/>
      <c r="I614" s="1048"/>
      <c r="J614" s="6"/>
      <c r="K614" s="6"/>
    </row>
    <row r="615" spans="1:11" ht="13.5" thickBot="1" x14ac:dyDescent="0.25">
      <c r="B615" s="287"/>
      <c r="C615" s="797" t="s">
        <v>110</v>
      </c>
      <c r="D615" s="706"/>
      <c r="E615" s="400"/>
      <c r="F615" s="951"/>
      <c r="G615" s="1007"/>
      <c r="I615" s="1048"/>
      <c r="J615" s="6"/>
      <c r="K615" s="6"/>
    </row>
    <row r="616" spans="1:11" ht="13.5" thickBot="1" x14ac:dyDescent="0.25">
      <c r="B616" s="295"/>
      <c r="C616" s="621"/>
      <c r="D616" s="296"/>
      <c r="E616" s="297"/>
      <c r="F616" s="952"/>
      <c r="G616" s="1008"/>
      <c r="I616" s="1048"/>
      <c r="J616" s="6"/>
      <c r="K616" s="6"/>
    </row>
    <row r="617" spans="1:11" s="4" customFormat="1" ht="25.5" thickBot="1" x14ac:dyDescent="0.3">
      <c r="B617" s="208"/>
      <c r="C617" s="209"/>
      <c r="D617" s="210" t="s">
        <v>0</v>
      </c>
      <c r="E617" s="211" t="s">
        <v>345</v>
      </c>
      <c r="F617" s="949" t="s">
        <v>346</v>
      </c>
      <c r="G617" s="1009" t="s">
        <v>350</v>
      </c>
      <c r="I617" s="1049"/>
    </row>
    <row r="618" spans="1:11" x14ac:dyDescent="0.2">
      <c r="B618" s="76">
        <v>6122</v>
      </c>
      <c r="C618" s="74">
        <v>5311</v>
      </c>
      <c r="D618" s="574" t="s">
        <v>366</v>
      </c>
      <c r="E618" s="853">
        <v>60</v>
      </c>
      <c r="F618" s="913">
        <v>0</v>
      </c>
      <c r="G618" s="14">
        <v>0</v>
      </c>
      <c r="I618" s="1048"/>
      <c r="J618" s="6"/>
      <c r="K618" s="6"/>
    </row>
    <row r="619" spans="1:11" x14ac:dyDescent="0.2">
      <c r="A619" s="1">
        <v>228</v>
      </c>
      <c r="B619" s="9">
        <v>6122</v>
      </c>
      <c r="C619" s="65">
        <v>6171</v>
      </c>
      <c r="D619" s="760" t="s">
        <v>307</v>
      </c>
      <c r="E619" s="57">
        <v>90</v>
      </c>
      <c r="F619" s="885">
        <v>0</v>
      </c>
      <c r="G619" s="144">
        <v>0</v>
      </c>
      <c r="I619" s="1048"/>
      <c r="J619" s="6"/>
      <c r="K619" s="6"/>
    </row>
    <row r="620" spans="1:11" ht="13.5" thickBot="1" x14ac:dyDescent="0.25">
      <c r="A620" s="1">
        <v>229</v>
      </c>
      <c r="B620" s="798">
        <v>6123</v>
      </c>
      <c r="C620" s="799">
        <v>6171</v>
      </c>
      <c r="D620" s="800" t="s">
        <v>308</v>
      </c>
      <c r="E620" s="541">
        <v>0</v>
      </c>
      <c r="F620" s="944">
        <v>0</v>
      </c>
      <c r="G620" s="1005">
        <v>350</v>
      </c>
      <c r="I620" s="1048">
        <v>350</v>
      </c>
      <c r="J620" s="6"/>
      <c r="K620" s="6"/>
    </row>
    <row r="621" spans="1:11" ht="13.5" thickBot="1" x14ac:dyDescent="0.25">
      <c r="B621" s="111"/>
      <c r="C621" s="112"/>
      <c r="D621" s="390" t="s">
        <v>81</v>
      </c>
      <c r="E621" s="220">
        <f t="shared" ref="E621:G621" si="91">SUM(E618:E620)</f>
        <v>150</v>
      </c>
      <c r="F621" s="892">
        <f t="shared" si="91"/>
        <v>0</v>
      </c>
      <c r="G621" s="1012">
        <f t="shared" si="91"/>
        <v>350</v>
      </c>
      <c r="I621" s="1048"/>
      <c r="J621" s="6"/>
      <c r="K621" s="6"/>
    </row>
    <row r="622" spans="1:11" x14ac:dyDescent="0.2">
      <c r="B622" s="116"/>
      <c r="C622" s="116"/>
      <c r="D622" s="200"/>
      <c r="E622" s="394"/>
      <c r="F622" s="884"/>
      <c r="G622" s="394"/>
      <c r="I622" s="1048"/>
      <c r="J622" s="6"/>
      <c r="K622" s="6"/>
    </row>
    <row r="623" spans="1:11" x14ac:dyDescent="0.2">
      <c r="B623" s="116"/>
      <c r="C623" s="116"/>
      <c r="D623" s="200"/>
      <c r="E623" s="394"/>
      <c r="F623" s="884"/>
      <c r="G623" s="394"/>
      <c r="I623" s="1048"/>
      <c r="J623" s="6"/>
      <c r="K623" s="6"/>
    </row>
    <row r="624" spans="1:11" x14ac:dyDescent="0.2">
      <c r="B624" s="116"/>
      <c r="C624" s="116"/>
      <c r="D624" s="200"/>
      <c r="E624" s="396"/>
      <c r="F624" s="884"/>
      <c r="G624" s="394"/>
      <c r="I624" s="1048"/>
      <c r="J624" s="6"/>
      <c r="K624" s="6"/>
    </row>
    <row r="625" spans="1:11" x14ac:dyDescent="0.2">
      <c r="B625" s="495"/>
      <c r="C625" s="116"/>
      <c r="D625" s="200"/>
      <c r="E625" s="396"/>
      <c r="F625" s="912"/>
      <c r="G625" s="583"/>
      <c r="I625" s="1048"/>
      <c r="J625" s="6"/>
      <c r="K625" s="6"/>
    </row>
    <row r="626" spans="1:11" x14ac:dyDescent="0.2">
      <c r="B626" s="495"/>
      <c r="C626" s="116"/>
      <c r="D626" s="200"/>
      <c r="E626" s="396"/>
      <c r="F626" s="912"/>
      <c r="G626" s="583"/>
      <c r="I626" s="1048"/>
      <c r="J626" s="6"/>
      <c r="K626" s="6"/>
    </row>
    <row r="627" spans="1:11" x14ac:dyDescent="0.2">
      <c r="B627" s="495"/>
      <c r="C627" s="116"/>
      <c r="D627" s="200"/>
      <c r="E627" s="396"/>
      <c r="F627" s="912"/>
      <c r="G627" s="583"/>
      <c r="I627" s="1048"/>
      <c r="J627" s="6"/>
      <c r="K627" s="6"/>
    </row>
    <row r="628" spans="1:11" x14ac:dyDescent="0.2">
      <c r="B628" s="495"/>
      <c r="C628" s="116"/>
      <c r="D628" s="200"/>
      <c r="E628" s="396"/>
      <c r="F628" s="912"/>
      <c r="G628" s="583"/>
      <c r="I628" s="1048"/>
      <c r="J628" s="6"/>
      <c r="K628" s="6"/>
    </row>
    <row r="629" spans="1:11" x14ac:dyDescent="0.2">
      <c r="B629" s="274" t="s">
        <v>141</v>
      </c>
      <c r="C629" s="275"/>
      <c r="D629" s="275"/>
      <c r="E629" s="416"/>
      <c r="F629" s="869"/>
      <c r="G629" s="278"/>
      <c r="I629" s="1048"/>
      <c r="J629" s="6"/>
      <c r="K629" s="6"/>
    </row>
    <row r="630" spans="1:11" ht="13.5" thickBot="1" x14ac:dyDescent="0.25">
      <c r="B630" s="274"/>
      <c r="C630" s="275"/>
      <c r="D630" s="275"/>
      <c r="E630" s="416"/>
      <c r="F630" s="869"/>
      <c r="G630" s="278"/>
      <c r="I630" s="1048"/>
      <c r="J630" s="6"/>
      <c r="K630" s="6"/>
    </row>
    <row r="631" spans="1:11" ht="13.5" thickBot="1" x14ac:dyDescent="0.25">
      <c r="B631" s="726"/>
      <c r="C631" s="285"/>
      <c r="D631" s="285"/>
      <c r="E631" s="469"/>
      <c r="F631" s="950"/>
      <c r="G631" s="1006"/>
      <c r="I631" s="1048"/>
      <c r="J631" s="6"/>
      <c r="K631" s="6"/>
    </row>
    <row r="632" spans="1:11" ht="13.5" thickBot="1" x14ac:dyDescent="0.25">
      <c r="B632" s="499"/>
      <c r="C632" s="293"/>
      <c r="D632" s="245" t="s">
        <v>69</v>
      </c>
      <c r="E632" s="289"/>
      <c r="F632" s="951"/>
      <c r="G632" s="1007"/>
      <c r="I632" s="1048"/>
      <c r="J632" s="6"/>
      <c r="K632" s="6"/>
    </row>
    <row r="633" spans="1:11" x14ac:dyDescent="0.2">
      <c r="B633" s="287"/>
      <c r="C633" s="293" t="s">
        <v>131</v>
      </c>
      <c r="D633" s="293"/>
      <c r="E633" s="294"/>
      <c r="F633" s="951"/>
      <c r="G633" s="1007"/>
      <c r="I633" s="1048"/>
      <c r="J633" s="6"/>
      <c r="K633" s="6"/>
    </row>
    <row r="634" spans="1:11" ht="13.5" thickBot="1" x14ac:dyDescent="0.25">
      <c r="B634" s="295"/>
      <c r="C634" s="296"/>
      <c r="D634" s="296"/>
      <c r="E634" s="297"/>
      <c r="F634" s="952"/>
      <c r="G634" s="1008"/>
      <c r="I634" s="1048"/>
      <c r="J634" s="6"/>
      <c r="K634" s="6"/>
    </row>
    <row r="635" spans="1:11" s="4" customFormat="1" ht="25.5" thickBot="1" x14ac:dyDescent="0.3">
      <c r="B635" s="208"/>
      <c r="C635" s="209"/>
      <c r="D635" s="210" t="s">
        <v>0</v>
      </c>
      <c r="E635" s="211" t="s">
        <v>345</v>
      </c>
      <c r="F635" s="949" t="s">
        <v>346</v>
      </c>
      <c r="G635" s="303" t="s">
        <v>350</v>
      </c>
      <c r="I635" s="1049"/>
    </row>
    <row r="636" spans="1:11" x14ac:dyDescent="0.2">
      <c r="A636" s="1">
        <v>230</v>
      </c>
      <c r="B636" s="586">
        <v>5019</v>
      </c>
      <c r="C636" s="445">
        <v>5512</v>
      </c>
      <c r="D636" s="83" t="s">
        <v>309</v>
      </c>
      <c r="E636" s="128">
        <v>32</v>
      </c>
      <c r="F636" s="865">
        <v>80</v>
      </c>
      <c r="G636" s="125">
        <v>80</v>
      </c>
      <c r="I636" s="1048"/>
      <c r="J636" s="6"/>
      <c r="K636" s="6"/>
    </row>
    <row r="637" spans="1:11" x14ac:dyDescent="0.2">
      <c r="A637" s="1">
        <v>231</v>
      </c>
      <c r="B637" s="258">
        <v>5021</v>
      </c>
      <c r="C637" s="104">
        <v>5512</v>
      </c>
      <c r="D637" s="434" t="s">
        <v>310</v>
      </c>
      <c r="E637" s="625">
        <v>0</v>
      </c>
      <c r="F637" s="862">
        <v>0</v>
      </c>
      <c r="G637" s="109">
        <v>0</v>
      </c>
      <c r="I637" s="1048"/>
      <c r="J637" s="6"/>
      <c r="K637" s="6"/>
    </row>
    <row r="638" spans="1:11" ht="13.5" thickBot="1" x14ac:dyDescent="0.25">
      <c r="A638" s="1">
        <v>232</v>
      </c>
      <c r="B638" s="258">
        <v>5039</v>
      </c>
      <c r="C638" s="104">
        <v>5512</v>
      </c>
      <c r="D638" s="434" t="s">
        <v>311</v>
      </c>
      <c r="E638" s="625">
        <v>3</v>
      </c>
      <c r="F638" s="895">
        <v>5</v>
      </c>
      <c r="G638" s="91">
        <v>5</v>
      </c>
      <c r="I638" s="1048"/>
      <c r="J638" s="6"/>
      <c r="K638" s="6"/>
    </row>
    <row r="639" spans="1:11" ht="13.5" thickBot="1" x14ac:dyDescent="0.25">
      <c r="B639" s="29"/>
      <c r="C639" s="369"/>
      <c r="D639" s="390" t="s">
        <v>142</v>
      </c>
      <c r="E639" s="446">
        <f t="shared" ref="E639:G639" si="92">SUM(E636:E638)</f>
        <v>35</v>
      </c>
      <c r="F639" s="860">
        <f t="shared" si="92"/>
        <v>85</v>
      </c>
      <c r="G639" s="222">
        <f t="shared" si="92"/>
        <v>85</v>
      </c>
      <c r="I639" s="1048"/>
      <c r="J639" s="6"/>
      <c r="K639" s="6"/>
    </row>
    <row r="640" spans="1:11" x14ac:dyDescent="0.2">
      <c r="B640" s="417"/>
      <c r="C640" s="371"/>
      <c r="D640" s="373"/>
      <c r="E640" s="418"/>
      <c r="F640" s="950"/>
      <c r="G640" s="1006"/>
      <c r="I640" s="1048"/>
      <c r="J640" s="6"/>
      <c r="K640" s="6"/>
    </row>
    <row r="641" spans="1:11" x14ac:dyDescent="0.2">
      <c r="B641" s="419"/>
      <c r="C641" s="293" t="s">
        <v>65</v>
      </c>
      <c r="D641" s="293"/>
      <c r="E641" s="294"/>
      <c r="F641" s="951"/>
      <c r="G641" s="1007"/>
      <c r="I641" s="1048"/>
      <c r="J641" s="6"/>
      <c r="K641" s="6"/>
    </row>
    <row r="642" spans="1:11" ht="13.5" thickBot="1" x14ac:dyDescent="0.25">
      <c r="B642" s="421"/>
      <c r="C642" s="300"/>
      <c r="D642" s="300"/>
      <c r="E642" s="422"/>
      <c r="F642" s="952"/>
      <c r="G642" s="1008"/>
      <c r="I642" s="1048"/>
      <c r="J642" s="6"/>
      <c r="K642" s="6"/>
    </row>
    <row r="643" spans="1:11" s="4" customFormat="1" ht="25.5" thickBot="1" x14ac:dyDescent="0.3">
      <c r="B643" s="208"/>
      <c r="C643" s="209"/>
      <c r="D643" s="210" t="s">
        <v>0</v>
      </c>
      <c r="E643" s="211" t="s">
        <v>345</v>
      </c>
      <c r="F643" s="949" t="s">
        <v>346</v>
      </c>
      <c r="G643" s="303" t="s">
        <v>350</v>
      </c>
      <c r="I643" s="1049"/>
    </row>
    <row r="644" spans="1:11" x14ac:dyDescent="0.2">
      <c r="A644" s="1">
        <v>233</v>
      </c>
      <c r="B644" s="329">
        <v>5019</v>
      </c>
      <c r="C644" s="330">
        <v>6112</v>
      </c>
      <c r="D644" s="463" t="s">
        <v>312</v>
      </c>
      <c r="E644" s="464">
        <v>11</v>
      </c>
      <c r="F644" s="863">
        <v>15</v>
      </c>
      <c r="G644" s="238">
        <v>15</v>
      </c>
      <c r="I644" s="1048"/>
      <c r="J644" s="6"/>
      <c r="K644" s="6"/>
    </row>
    <row r="645" spans="1:11" x14ac:dyDescent="0.2">
      <c r="A645" s="1">
        <v>234</v>
      </c>
      <c r="B645" s="329">
        <v>5021</v>
      </c>
      <c r="C645" s="330">
        <v>6112</v>
      </c>
      <c r="D645" s="463" t="s">
        <v>313</v>
      </c>
      <c r="E645" s="464">
        <v>586</v>
      </c>
      <c r="F645" s="863">
        <v>800</v>
      </c>
      <c r="G645" s="238">
        <v>800</v>
      </c>
      <c r="I645" s="1048"/>
      <c r="J645" s="6"/>
      <c r="K645" s="6"/>
    </row>
    <row r="646" spans="1:11" x14ac:dyDescent="0.2">
      <c r="A646" s="1">
        <v>235</v>
      </c>
      <c r="B646" s="329">
        <v>5023</v>
      </c>
      <c r="C646" s="330">
        <v>6112</v>
      </c>
      <c r="D646" s="809" t="s">
        <v>314</v>
      </c>
      <c r="E646" s="810">
        <v>2806</v>
      </c>
      <c r="F646" s="863">
        <v>3185</v>
      </c>
      <c r="G646" s="238">
        <v>3185</v>
      </c>
      <c r="I646" s="1048"/>
      <c r="J646" s="6"/>
      <c r="K646" s="6"/>
    </row>
    <row r="647" spans="1:11" x14ac:dyDescent="0.2">
      <c r="A647" s="1">
        <v>236</v>
      </c>
      <c r="B647" s="329">
        <v>5031</v>
      </c>
      <c r="C647" s="330">
        <v>6112</v>
      </c>
      <c r="D647" s="809" t="s">
        <v>315</v>
      </c>
      <c r="E647" s="810">
        <v>412</v>
      </c>
      <c r="F647" s="863">
        <v>500</v>
      </c>
      <c r="G647" s="238">
        <v>500</v>
      </c>
      <c r="I647" s="1048"/>
      <c r="J647" s="6"/>
      <c r="K647" s="6"/>
    </row>
    <row r="648" spans="1:11" ht="13.5" thickBot="1" x14ac:dyDescent="0.25">
      <c r="A648" s="1">
        <v>237</v>
      </c>
      <c r="B648" s="103">
        <v>5032</v>
      </c>
      <c r="C648" s="104">
        <v>6112</v>
      </c>
      <c r="D648" s="811" t="s">
        <v>316</v>
      </c>
      <c r="E648" s="812">
        <v>309</v>
      </c>
      <c r="F648" s="862">
        <v>380</v>
      </c>
      <c r="G648" s="109">
        <v>380</v>
      </c>
      <c r="I648" s="1048"/>
      <c r="J648" s="6"/>
      <c r="K648" s="6"/>
    </row>
    <row r="649" spans="1:11" ht="13.5" thickBot="1" x14ac:dyDescent="0.25">
      <c r="B649" s="29"/>
      <c r="C649" s="369"/>
      <c r="D649" s="813" t="s">
        <v>317</v>
      </c>
      <c r="E649" s="316">
        <f t="shared" ref="E649:G649" si="93">SUM(E644:E648)</f>
        <v>4124</v>
      </c>
      <c r="F649" s="874">
        <f t="shared" si="93"/>
        <v>4880</v>
      </c>
      <c r="G649" s="319">
        <f t="shared" si="93"/>
        <v>4880</v>
      </c>
      <c r="I649" s="1048"/>
      <c r="J649" s="6"/>
      <c r="K649" s="6"/>
    </row>
    <row r="650" spans="1:11" x14ac:dyDescent="0.2">
      <c r="A650" s="1">
        <v>238</v>
      </c>
      <c r="B650" s="471">
        <v>5019</v>
      </c>
      <c r="C650" s="22" t="s">
        <v>140</v>
      </c>
      <c r="D650" s="192" t="s">
        <v>318</v>
      </c>
      <c r="E650" s="193">
        <v>0</v>
      </c>
      <c r="F650" s="915">
        <v>0</v>
      </c>
      <c r="G650" s="81">
        <v>0</v>
      </c>
      <c r="I650" s="1048"/>
      <c r="J650" s="6"/>
      <c r="K650" s="6"/>
    </row>
    <row r="651" spans="1:11" x14ac:dyDescent="0.2">
      <c r="A651" s="1">
        <v>239</v>
      </c>
      <c r="B651" s="588">
        <v>5021</v>
      </c>
      <c r="C651" s="330" t="s">
        <v>140</v>
      </c>
      <c r="D651" s="814" t="s">
        <v>319</v>
      </c>
      <c r="E651" s="810">
        <v>0</v>
      </c>
      <c r="F651" s="863">
        <v>0</v>
      </c>
      <c r="G651" s="238">
        <v>0</v>
      </c>
      <c r="I651" s="1048"/>
      <c r="J651" s="6"/>
      <c r="K651" s="6"/>
    </row>
    <row r="652" spans="1:11" x14ac:dyDescent="0.2">
      <c r="A652" s="1">
        <v>240</v>
      </c>
      <c r="B652" s="588">
        <v>5032</v>
      </c>
      <c r="C652" s="330" t="s">
        <v>140</v>
      </c>
      <c r="D652" s="814" t="s">
        <v>316</v>
      </c>
      <c r="E652" s="810">
        <v>0</v>
      </c>
      <c r="F652" s="863">
        <v>0</v>
      </c>
      <c r="G652" s="238">
        <v>0</v>
      </c>
      <c r="I652" s="1048"/>
      <c r="J652" s="6"/>
      <c r="K652" s="6"/>
    </row>
    <row r="653" spans="1:11" ht="13.5" thickBot="1" x14ac:dyDescent="0.25">
      <c r="A653" s="1">
        <v>241</v>
      </c>
      <c r="B653" s="453">
        <v>5039</v>
      </c>
      <c r="C653" s="364" t="s">
        <v>140</v>
      </c>
      <c r="D653" s="815" t="s">
        <v>320</v>
      </c>
      <c r="E653" s="816">
        <v>0</v>
      </c>
      <c r="F653" s="864">
        <v>0</v>
      </c>
      <c r="G653" s="243">
        <v>0</v>
      </c>
      <c r="I653" s="1048"/>
      <c r="J653" s="6"/>
      <c r="K653" s="6"/>
    </row>
    <row r="654" spans="1:11" ht="13.5" thickBot="1" x14ac:dyDescent="0.25">
      <c r="B654" s="29"/>
      <c r="C654" s="369"/>
      <c r="D654" s="813" t="s">
        <v>321</v>
      </c>
      <c r="E654" s="818">
        <f>SUM(E650:E653)</f>
        <v>0</v>
      </c>
      <c r="F654" s="874">
        <f>SUM(F653)</f>
        <v>0</v>
      </c>
      <c r="G654" s="319">
        <f>SUM(G653)</f>
        <v>0</v>
      </c>
      <c r="I654" s="1048"/>
      <c r="J654" s="6"/>
      <c r="K654" s="6"/>
    </row>
    <row r="655" spans="1:11" ht="13.5" thickBot="1" x14ac:dyDescent="0.25">
      <c r="A655" s="1">
        <v>242</v>
      </c>
      <c r="B655" s="77">
        <v>5021</v>
      </c>
      <c r="C655" s="30">
        <v>6149</v>
      </c>
      <c r="D655" s="858" t="s">
        <v>322</v>
      </c>
      <c r="E655" s="196">
        <v>63</v>
      </c>
      <c r="F655" s="915"/>
      <c r="G655" s="81"/>
      <c r="I655" s="1048"/>
      <c r="J655" s="6"/>
      <c r="K655" s="6"/>
    </row>
    <row r="656" spans="1:11" ht="13.5" thickBot="1" x14ac:dyDescent="0.25">
      <c r="B656" s="29"/>
      <c r="C656" s="369"/>
      <c r="D656" s="813" t="s">
        <v>323</v>
      </c>
      <c r="E656" s="818">
        <f t="shared" ref="E656:G656" si="94">SUM(E655)</f>
        <v>63</v>
      </c>
      <c r="F656" s="911">
        <f t="shared" si="94"/>
        <v>0</v>
      </c>
      <c r="G656" s="115">
        <f t="shared" si="94"/>
        <v>0</v>
      </c>
      <c r="I656" s="1048"/>
      <c r="J656" s="6"/>
      <c r="K656" s="6"/>
    </row>
    <row r="657" spans="1:11" ht="13.5" thickBot="1" x14ac:dyDescent="0.25">
      <c r="A657" s="1">
        <v>242</v>
      </c>
      <c r="B657" s="77">
        <v>5149</v>
      </c>
      <c r="C657" s="30">
        <v>6399</v>
      </c>
      <c r="D657" s="858" t="s">
        <v>367</v>
      </c>
      <c r="E657" s="196">
        <v>2</v>
      </c>
      <c r="F657" s="915"/>
      <c r="G657" s="81"/>
      <c r="I657" s="1048"/>
      <c r="J657" s="6"/>
      <c r="K657" s="6"/>
    </row>
    <row r="658" spans="1:11" ht="13.5" thickBot="1" x14ac:dyDescent="0.25">
      <c r="B658" s="29"/>
      <c r="C658" s="369"/>
      <c r="D658" s="813" t="s">
        <v>184</v>
      </c>
      <c r="E658" s="818">
        <f t="shared" ref="E658:G658" si="95">SUM(E657)</f>
        <v>2</v>
      </c>
      <c r="F658" s="911">
        <f t="shared" si="95"/>
        <v>0</v>
      </c>
      <c r="G658" s="115">
        <f t="shared" si="95"/>
        <v>0</v>
      </c>
      <c r="I658" s="1048"/>
      <c r="J658" s="6"/>
      <c r="K658" s="6"/>
    </row>
    <row r="659" spans="1:11" x14ac:dyDescent="0.2">
      <c r="A659" s="10"/>
      <c r="B659" s="530"/>
      <c r="C659" s="530"/>
      <c r="D659" s="566"/>
      <c r="E659" s="118"/>
      <c r="F659" s="921"/>
      <c r="G659" s="118"/>
      <c r="H659" s="10"/>
      <c r="I659" s="1048"/>
      <c r="J659" s="6"/>
      <c r="K659" s="6"/>
    </row>
    <row r="660" spans="1:11" x14ac:dyDescent="0.2">
      <c r="A660" s="10"/>
      <c r="B660" s="530"/>
      <c r="C660" s="530"/>
      <c r="D660" s="566"/>
      <c r="E660" s="118"/>
      <c r="F660" s="921"/>
      <c r="G660" s="118"/>
      <c r="H660" s="10"/>
      <c r="I660" s="1048"/>
      <c r="J660" s="6"/>
      <c r="K660" s="6"/>
    </row>
    <row r="661" spans="1:11" ht="13.5" thickBot="1" x14ac:dyDescent="0.25">
      <c r="A661" s="10"/>
      <c r="B661" s="530"/>
      <c r="C661" s="530"/>
      <c r="D661" s="566"/>
      <c r="E661" s="118"/>
      <c r="F661" s="921"/>
      <c r="G661" s="118"/>
      <c r="H661" s="10"/>
      <c r="I661" s="1048"/>
      <c r="J661" s="6"/>
      <c r="K661" s="6"/>
    </row>
    <row r="662" spans="1:11" x14ac:dyDescent="0.2">
      <c r="A662" s="6"/>
      <c r="B662" s="417"/>
      <c r="C662" s="371"/>
      <c r="D662" s="373"/>
      <c r="E662" s="418"/>
      <c r="F662" s="950"/>
      <c r="G662" s="1006"/>
      <c r="H662" s="6"/>
      <c r="I662" s="1048"/>
      <c r="J662" s="6"/>
      <c r="K662" s="6"/>
    </row>
    <row r="663" spans="1:11" x14ac:dyDescent="0.2">
      <c r="A663" s="6"/>
      <c r="B663" s="419"/>
      <c r="C663" s="293" t="s">
        <v>65</v>
      </c>
      <c r="D663" s="293"/>
      <c r="E663" s="294"/>
      <c r="F663" s="951"/>
      <c r="G663" s="1007"/>
      <c r="H663" s="6"/>
      <c r="I663" s="1048"/>
      <c r="J663" s="6"/>
      <c r="K663" s="6"/>
    </row>
    <row r="664" spans="1:11" ht="13.5" thickBot="1" x14ac:dyDescent="0.25">
      <c r="A664" s="6"/>
      <c r="B664" s="421"/>
      <c r="C664" s="300"/>
      <c r="D664" s="300"/>
      <c r="E664" s="422"/>
      <c r="F664" s="952"/>
      <c r="G664" s="1008"/>
      <c r="H664" s="6"/>
      <c r="I664" s="1048"/>
      <c r="J664" s="6"/>
      <c r="K664" s="6"/>
    </row>
    <row r="665" spans="1:11" s="4" customFormat="1" ht="25.5" thickBot="1" x14ac:dyDescent="0.3">
      <c r="B665" s="208"/>
      <c r="C665" s="209"/>
      <c r="D665" s="210" t="s">
        <v>0</v>
      </c>
      <c r="E665" s="211" t="s">
        <v>345</v>
      </c>
      <c r="F665" s="949" t="s">
        <v>346</v>
      </c>
      <c r="G665" s="303" t="s">
        <v>350</v>
      </c>
      <c r="I665" s="1049"/>
    </row>
    <row r="666" spans="1:11" x14ac:dyDescent="0.2">
      <c r="A666" s="1">
        <v>243</v>
      </c>
      <c r="B666" s="820">
        <v>5011</v>
      </c>
      <c r="C666" s="821">
        <v>6171</v>
      </c>
      <c r="D666" s="822" t="s">
        <v>324</v>
      </c>
      <c r="E666" s="374">
        <v>25368</v>
      </c>
      <c r="F666" s="909">
        <v>23150</v>
      </c>
      <c r="G666" s="69">
        <v>23550</v>
      </c>
      <c r="I666" s="1048"/>
      <c r="J666" s="6"/>
      <c r="K666" s="6"/>
    </row>
    <row r="667" spans="1:11" x14ac:dyDescent="0.2">
      <c r="A667" s="1">
        <v>244</v>
      </c>
      <c r="B667" s="823">
        <v>5021</v>
      </c>
      <c r="C667" s="824">
        <v>6171</v>
      </c>
      <c r="D667" s="809" t="s">
        <v>322</v>
      </c>
      <c r="E667" s="376">
        <v>330</v>
      </c>
      <c r="F667" s="877">
        <v>350</v>
      </c>
      <c r="G667" s="333">
        <v>350</v>
      </c>
      <c r="I667" s="1048"/>
      <c r="J667" s="6"/>
      <c r="K667" s="6"/>
    </row>
    <row r="668" spans="1:11" x14ac:dyDescent="0.2">
      <c r="A668" s="1">
        <v>245</v>
      </c>
      <c r="B668" s="825">
        <v>5031</v>
      </c>
      <c r="C668" s="826">
        <v>6171</v>
      </c>
      <c r="D668" s="811" t="s">
        <v>315</v>
      </c>
      <c r="E668" s="827">
        <v>6403</v>
      </c>
      <c r="F668" s="883">
        <v>6350</v>
      </c>
      <c r="G668" s="379">
        <v>6400</v>
      </c>
      <c r="I668" s="1048"/>
      <c r="J668" s="6"/>
      <c r="K668" s="6"/>
    </row>
    <row r="669" spans="1:11" x14ac:dyDescent="0.2">
      <c r="A669" s="1">
        <v>246</v>
      </c>
      <c r="B669" s="823">
        <v>5032</v>
      </c>
      <c r="C669" s="824">
        <v>6171</v>
      </c>
      <c r="D669" s="809" t="s">
        <v>316</v>
      </c>
      <c r="E669" s="376">
        <v>2325</v>
      </c>
      <c r="F669" s="877">
        <v>2300</v>
      </c>
      <c r="G669" s="333">
        <v>2350</v>
      </c>
      <c r="I669" s="1048"/>
      <c r="J669" s="6"/>
      <c r="K669" s="6"/>
    </row>
    <row r="670" spans="1:11" x14ac:dyDescent="0.2">
      <c r="A670" s="1">
        <v>247</v>
      </c>
      <c r="B670" s="823">
        <v>5038</v>
      </c>
      <c r="C670" s="824">
        <v>6171</v>
      </c>
      <c r="D670" s="809" t="s">
        <v>325</v>
      </c>
      <c r="E670" s="376">
        <v>114</v>
      </c>
      <c r="F670" s="877">
        <v>150</v>
      </c>
      <c r="G670" s="333">
        <v>150</v>
      </c>
      <c r="I670" s="1048"/>
      <c r="J670" s="6"/>
      <c r="K670" s="6"/>
    </row>
    <row r="671" spans="1:11" x14ac:dyDescent="0.2">
      <c r="A671" s="1">
        <v>248</v>
      </c>
      <c r="B671" s="825">
        <v>5024</v>
      </c>
      <c r="C671" s="826">
        <v>6171</v>
      </c>
      <c r="D671" s="811" t="s">
        <v>326</v>
      </c>
      <c r="E671" s="827">
        <v>0</v>
      </c>
      <c r="F671" s="883">
        <v>1000</v>
      </c>
      <c r="G671" s="379">
        <v>1000</v>
      </c>
      <c r="I671" s="1048"/>
      <c r="J671" s="6"/>
      <c r="K671" s="6"/>
    </row>
    <row r="672" spans="1:11" x14ac:dyDescent="0.2">
      <c r="A672" s="1">
        <v>249</v>
      </c>
      <c r="B672" s="825">
        <v>5179</v>
      </c>
      <c r="C672" s="826">
        <v>6171</v>
      </c>
      <c r="D672" s="811" t="s">
        <v>267</v>
      </c>
      <c r="E672" s="827">
        <v>0</v>
      </c>
      <c r="F672" s="883">
        <v>0</v>
      </c>
      <c r="G672" s="379">
        <v>0</v>
      </c>
      <c r="I672" s="1048"/>
      <c r="J672" s="6"/>
      <c r="K672" s="6"/>
    </row>
    <row r="673" spans="1:11" ht="13.5" thickBot="1" x14ac:dyDescent="0.25">
      <c r="A673" s="1">
        <v>250</v>
      </c>
      <c r="B673" s="825">
        <v>5424</v>
      </c>
      <c r="C673" s="826">
        <v>6171</v>
      </c>
      <c r="D673" s="811" t="s">
        <v>327</v>
      </c>
      <c r="E673" s="827">
        <v>101</v>
      </c>
      <c r="F673" s="945">
        <v>300</v>
      </c>
      <c r="G673" s="829">
        <v>300</v>
      </c>
      <c r="I673" s="1048"/>
      <c r="J673" s="6"/>
      <c r="K673" s="6"/>
    </row>
    <row r="674" spans="1:11" ht="13.5" thickBot="1" x14ac:dyDescent="0.25">
      <c r="B674" s="411"/>
      <c r="C674" s="412"/>
      <c r="D674" s="412" t="s">
        <v>328</v>
      </c>
      <c r="E674" s="692">
        <f t="shared" ref="E674:G674" si="96">SUM(E666:E673)</f>
        <v>34641</v>
      </c>
      <c r="F674" s="874">
        <f t="shared" si="96"/>
        <v>33600</v>
      </c>
      <c r="G674" s="319">
        <f t="shared" si="96"/>
        <v>34100</v>
      </c>
      <c r="I674" s="1048"/>
      <c r="J674" s="6"/>
      <c r="K674" s="6"/>
    </row>
    <row r="675" spans="1:11" ht="13.5" thickBot="1" x14ac:dyDescent="0.25">
      <c r="B675" s="453"/>
      <c r="C675" s="454"/>
      <c r="D675" s="830" t="s">
        <v>47</v>
      </c>
      <c r="E675" s="132">
        <f>SUM(E649+E654+E656+E658+E674)</f>
        <v>38830</v>
      </c>
      <c r="F675" s="860">
        <f t="shared" ref="F675:G675" si="97">SUM(F649+F654+F656+F674)</f>
        <v>38480</v>
      </c>
      <c r="G675" s="222">
        <f t="shared" si="97"/>
        <v>38980</v>
      </c>
      <c r="I675" s="1048"/>
      <c r="J675" s="6"/>
      <c r="K675" s="6"/>
    </row>
    <row r="676" spans="1:11" x14ac:dyDescent="0.2">
      <c r="B676" s="22"/>
      <c r="C676" s="22"/>
      <c r="D676" s="546"/>
      <c r="E676" s="393"/>
      <c r="F676" s="884"/>
      <c r="G676" s="394"/>
      <c r="I676" s="1048"/>
      <c r="J676" s="6"/>
      <c r="K676" s="6"/>
    </row>
    <row r="677" spans="1:11" x14ac:dyDescent="0.2">
      <c r="B677" s="22"/>
      <c r="C677" s="22"/>
      <c r="D677" s="546"/>
      <c r="E677" s="393"/>
      <c r="F677" s="884"/>
      <c r="G677" s="394"/>
      <c r="I677" s="1048"/>
      <c r="J677" s="6"/>
      <c r="K677" s="6"/>
    </row>
    <row r="678" spans="1:11" x14ac:dyDescent="0.2">
      <c r="B678" s="22"/>
      <c r="C678" s="22"/>
      <c r="D678" s="546"/>
      <c r="E678" s="393"/>
      <c r="F678" s="884"/>
      <c r="G678" s="394"/>
      <c r="I678" s="1048"/>
      <c r="J678" s="6"/>
      <c r="K678" s="6"/>
    </row>
    <row r="679" spans="1:11" x14ac:dyDescent="0.2">
      <c r="B679" s="22"/>
      <c r="C679" s="22"/>
      <c r="D679" s="546"/>
      <c r="E679" s="393"/>
      <c r="F679" s="884"/>
      <c r="G679" s="394"/>
      <c r="I679" s="1048"/>
      <c r="J679" s="6"/>
      <c r="K679" s="6"/>
    </row>
    <row r="680" spans="1:11" x14ac:dyDescent="0.2">
      <c r="B680" s="495" t="s">
        <v>143</v>
      </c>
      <c r="C680" s="22"/>
      <c r="D680" s="546"/>
      <c r="E680" s="547"/>
      <c r="F680" s="884"/>
      <c r="G680" s="393"/>
      <c r="I680" s="1048"/>
      <c r="J680" s="6"/>
      <c r="K680" s="6"/>
    </row>
    <row r="681" spans="1:11" x14ac:dyDescent="0.2">
      <c r="B681" s="274" t="s">
        <v>144</v>
      </c>
      <c r="C681" s="275"/>
      <c r="D681" s="275"/>
      <c r="E681" s="416"/>
      <c r="F681" s="869"/>
      <c r="G681" s="278"/>
      <c r="I681" s="1048"/>
      <c r="J681" s="6"/>
      <c r="K681" s="6"/>
    </row>
    <row r="682" spans="1:11" ht="13.5" thickBot="1" x14ac:dyDescent="0.25">
      <c r="B682" s="274"/>
      <c r="C682" s="275"/>
      <c r="D682" s="275"/>
      <c r="E682" s="416"/>
      <c r="F682" s="869"/>
      <c r="G682" s="278"/>
      <c r="I682" s="1048"/>
      <c r="J682" s="6"/>
      <c r="K682" s="6"/>
    </row>
    <row r="683" spans="1:11" ht="13.5" thickBot="1" x14ac:dyDescent="0.25">
      <c r="B683" s="468"/>
      <c r="C683" s="285"/>
      <c r="D683" s="285"/>
      <c r="E683" s="469"/>
      <c r="F683" s="950"/>
      <c r="G683" s="1006"/>
      <c r="I683" s="1048"/>
      <c r="J683" s="6"/>
      <c r="K683" s="6"/>
    </row>
    <row r="684" spans="1:11" ht="13.5" thickBot="1" x14ac:dyDescent="0.25">
      <c r="B684" s="287"/>
      <c r="C684" s="398" t="s">
        <v>145</v>
      </c>
      <c r="D684" s="399"/>
      <c r="E684" s="400"/>
      <c r="F684" s="951"/>
      <c r="G684" s="1007"/>
      <c r="I684" s="1048"/>
      <c r="J684" s="6"/>
      <c r="K684" s="6"/>
    </row>
    <row r="685" spans="1:11" ht="13.5" thickBot="1" x14ac:dyDescent="0.25">
      <c r="B685" s="295"/>
      <c r="C685" s="296" t="s">
        <v>146</v>
      </c>
      <c r="D685" s="296"/>
      <c r="E685" s="297"/>
      <c r="F685" s="952"/>
      <c r="G685" s="1008"/>
      <c r="I685" s="1048"/>
      <c r="J685" s="6"/>
      <c r="K685" s="6"/>
    </row>
    <row r="686" spans="1:11" s="4" customFormat="1" ht="25.5" thickBot="1" x14ac:dyDescent="0.3">
      <c r="B686" s="208"/>
      <c r="C686" s="209"/>
      <c r="D686" s="210" t="s">
        <v>0</v>
      </c>
      <c r="E686" s="211" t="s">
        <v>345</v>
      </c>
      <c r="F686" s="949" t="s">
        <v>346</v>
      </c>
      <c r="G686" s="303" t="s">
        <v>350</v>
      </c>
      <c r="I686" s="1049"/>
    </row>
    <row r="687" spans="1:11" ht="13.5" thickBot="1" x14ac:dyDescent="0.25">
      <c r="A687" s="1">
        <v>251</v>
      </c>
      <c r="B687" s="29">
        <v>2111</v>
      </c>
      <c r="C687" s="30">
        <v>5512</v>
      </c>
      <c r="D687" s="31" t="s">
        <v>147</v>
      </c>
      <c r="E687" s="32">
        <v>20</v>
      </c>
      <c r="F687" s="871">
        <v>0</v>
      </c>
      <c r="G687" s="81">
        <v>0</v>
      </c>
      <c r="I687" s="1048"/>
      <c r="J687" s="6"/>
      <c r="K687" s="6"/>
    </row>
    <row r="688" spans="1:11" ht="13.5" thickBot="1" x14ac:dyDescent="0.25">
      <c r="B688" s="832"/>
      <c r="C688" s="833"/>
      <c r="D688" s="199" t="s">
        <v>47</v>
      </c>
      <c r="E688" s="834">
        <f t="shared" ref="E688:G688" si="98">SUM(E687)</f>
        <v>20</v>
      </c>
      <c r="F688" s="936">
        <f t="shared" si="98"/>
        <v>0</v>
      </c>
      <c r="G688" s="656">
        <f t="shared" si="98"/>
        <v>0</v>
      </c>
      <c r="I688" s="1048"/>
      <c r="J688" s="6"/>
      <c r="K688" s="6"/>
    </row>
    <row r="689" spans="1:11" x14ac:dyDescent="0.2">
      <c r="B689" s="835"/>
      <c r="C689" s="836"/>
      <c r="D689" s="200"/>
      <c r="E689" s="168"/>
      <c r="F689" s="871"/>
      <c r="G689" s="80"/>
      <c r="I689" s="1048"/>
      <c r="J689" s="6"/>
      <c r="K689" s="6"/>
    </row>
    <row r="690" spans="1:11" x14ac:dyDescent="0.2">
      <c r="B690" s="835"/>
      <c r="C690" s="836"/>
      <c r="D690" s="200"/>
      <c r="E690" s="168"/>
      <c r="F690" s="871"/>
      <c r="G690" s="80"/>
      <c r="I690" s="1048"/>
      <c r="J690" s="6"/>
      <c r="K690" s="6"/>
    </row>
    <row r="691" spans="1:11" x14ac:dyDescent="0.2">
      <c r="B691" s="835"/>
      <c r="C691" s="836"/>
      <c r="D691" s="200"/>
      <c r="E691" s="168"/>
      <c r="F691" s="871"/>
      <c r="G691" s="80"/>
      <c r="I691" s="1048"/>
      <c r="J691" s="6"/>
      <c r="K691" s="6"/>
    </row>
    <row r="692" spans="1:11" x14ac:dyDescent="0.2">
      <c r="B692" s="835"/>
      <c r="C692" s="836"/>
      <c r="D692" s="200"/>
      <c r="E692" s="168"/>
      <c r="F692" s="871"/>
      <c r="G692" s="80"/>
      <c r="I692" s="1048"/>
      <c r="J692" s="6"/>
      <c r="K692" s="6"/>
    </row>
    <row r="693" spans="1:11" x14ac:dyDescent="0.2">
      <c r="B693" s="835"/>
      <c r="C693" s="836"/>
      <c r="D693" s="200"/>
      <c r="E693" s="168"/>
      <c r="F693" s="871"/>
      <c r="G693" s="80"/>
      <c r="I693" s="1048"/>
      <c r="J693" s="6"/>
      <c r="K693" s="6"/>
    </row>
    <row r="694" spans="1:11" ht="13.5" thickBot="1" x14ac:dyDescent="0.25">
      <c r="B694" s="274"/>
      <c r="C694" s="275"/>
      <c r="D694" s="275"/>
      <c r="E694" s="416"/>
      <c r="F694" s="869"/>
      <c r="G694" s="278"/>
      <c r="I694" s="1048"/>
      <c r="J694" s="6"/>
      <c r="K694" s="6"/>
    </row>
    <row r="695" spans="1:11" ht="13.5" thickBot="1" x14ac:dyDescent="0.25">
      <c r="B695" s="468"/>
      <c r="C695" s="285"/>
      <c r="D695" s="285"/>
      <c r="E695" s="469"/>
      <c r="F695" s="950"/>
      <c r="G695" s="1006"/>
      <c r="I695" s="1048"/>
      <c r="J695" s="6"/>
      <c r="K695" s="6"/>
    </row>
    <row r="696" spans="1:11" ht="13.5" thickBot="1" x14ac:dyDescent="0.25">
      <c r="B696" s="287"/>
      <c r="C696" s="398" t="s">
        <v>69</v>
      </c>
      <c r="D696" s="399"/>
      <c r="E696" s="400"/>
      <c r="F696" s="951"/>
      <c r="G696" s="1007"/>
      <c r="I696" s="1048"/>
      <c r="J696" s="6"/>
      <c r="K696" s="6"/>
    </row>
    <row r="697" spans="1:11" x14ac:dyDescent="0.2">
      <c r="B697" s="287"/>
      <c r="C697" s="293" t="s">
        <v>131</v>
      </c>
      <c r="D697" s="293"/>
      <c r="E697" s="294"/>
      <c r="F697" s="951"/>
      <c r="G697" s="1007"/>
      <c r="I697" s="1048"/>
      <c r="J697" s="6"/>
      <c r="K697" s="6"/>
    </row>
    <row r="698" spans="1:11" ht="13.5" thickBot="1" x14ac:dyDescent="0.25">
      <c r="B698" s="295"/>
      <c r="C698" s="296"/>
      <c r="D698" s="296"/>
      <c r="E698" s="297"/>
      <c r="F698" s="952"/>
      <c r="G698" s="1008"/>
      <c r="I698" s="1048"/>
      <c r="J698" s="6"/>
      <c r="K698" s="6"/>
    </row>
    <row r="699" spans="1:11" s="4" customFormat="1" ht="25.5" thickBot="1" x14ac:dyDescent="0.3">
      <c r="B699" s="208"/>
      <c r="C699" s="209"/>
      <c r="D699" s="210" t="s">
        <v>0</v>
      </c>
      <c r="E699" s="211" t="s">
        <v>345</v>
      </c>
      <c r="F699" s="949" t="s">
        <v>346</v>
      </c>
      <c r="G699" s="1009" t="s">
        <v>350</v>
      </c>
      <c r="I699" s="1049"/>
    </row>
    <row r="700" spans="1:11" x14ac:dyDescent="0.2">
      <c r="A700" s="1">
        <v>252</v>
      </c>
      <c r="B700" s="201">
        <v>5132</v>
      </c>
      <c r="C700" s="202">
        <v>5512</v>
      </c>
      <c r="D700" s="203" t="s">
        <v>329</v>
      </c>
      <c r="E700" s="136">
        <v>28</v>
      </c>
      <c r="F700" s="946">
        <v>50</v>
      </c>
      <c r="G700" s="39">
        <v>50</v>
      </c>
      <c r="I700" s="1048"/>
      <c r="J700" s="6"/>
      <c r="K700" s="6"/>
    </row>
    <row r="701" spans="1:11" x14ac:dyDescent="0.2">
      <c r="A701" s="1">
        <v>253</v>
      </c>
      <c r="B701" s="204">
        <v>5133</v>
      </c>
      <c r="C701" s="205">
        <v>5512</v>
      </c>
      <c r="D701" s="206" t="s">
        <v>330</v>
      </c>
      <c r="E701" s="207">
        <v>2</v>
      </c>
      <c r="F701" s="947">
        <v>2</v>
      </c>
      <c r="G701" s="50">
        <v>2</v>
      </c>
      <c r="I701" s="1048"/>
      <c r="J701" s="6"/>
      <c r="K701" s="6"/>
    </row>
    <row r="702" spans="1:11" x14ac:dyDescent="0.2">
      <c r="A702" s="1">
        <v>254</v>
      </c>
      <c r="B702" s="329">
        <v>5134</v>
      </c>
      <c r="C702" s="330">
        <v>5512</v>
      </c>
      <c r="D702" s="148" t="s">
        <v>331</v>
      </c>
      <c r="E702" s="149">
        <v>81</v>
      </c>
      <c r="F702" s="877">
        <v>90</v>
      </c>
      <c r="G702" s="333">
        <v>90</v>
      </c>
      <c r="I702" s="1048"/>
      <c r="J702" s="6"/>
      <c r="K702" s="6"/>
    </row>
    <row r="703" spans="1:11" x14ac:dyDescent="0.2">
      <c r="A703" s="1">
        <v>255</v>
      </c>
      <c r="B703" s="329">
        <v>5136</v>
      </c>
      <c r="C703" s="330">
        <v>5512</v>
      </c>
      <c r="D703" s="148" t="s">
        <v>332</v>
      </c>
      <c r="E703" s="149">
        <v>0</v>
      </c>
      <c r="F703" s="877">
        <v>1</v>
      </c>
      <c r="G703" s="333">
        <v>1</v>
      </c>
      <c r="I703" s="1048"/>
      <c r="J703" s="6"/>
      <c r="K703" s="6"/>
    </row>
    <row r="704" spans="1:11" x14ac:dyDescent="0.2">
      <c r="A704" s="1">
        <v>256</v>
      </c>
      <c r="B704" s="95">
        <v>5137</v>
      </c>
      <c r="C704" s="96">
        <v>5512</v>
      </c>
      <c r="D704" s="97" t="s">
        <v>291</v>
      </c>
      <c r="E704" s="98">
        <v>214</v>
      </c>
      <c r="F704" s="909">
        <v>250</v>
      </c>
      <c r="G704" s="69">
        <v>250</v>
      </c>
      <c r="I704" s="1048"/>
      <c r="J704" s="6"/>
      <c r="K704" s="6"/>
    </row>
    <row r="705" spans="1:11" x14ac:dyDescent="0.2">
      <c r="A705" s="1">
        <v>257</v>
      </c>
      <c r="B705" s="329">
        <v>5139</v>
      </c>
      <c r="C705" s="330">
        <v>5512</v>
      </c>
      <c r="D705" s="148" t="s">
        <v>191</v>
      </c>
      <c r="E705" s="149">
        <v>139</v>
      </c>
      <c r="F705" s="877">
        <v>100</v>
      </c>
      <c r="G705" s="333">
        <v>100</v>
      </c>
      <c r="I705" s="1048"/>
      <c r="J705" s="6"/>
      <c r="K705" s="6"/>
    </row>
    <row r="706" spans="1:11" x14ac:dyDescent="0.2">
      <c r="A706" s="1">
        <v>258</v>
      </c>
      <c r="B706" s="329">
        <v>5139</v>
      </c>
      <c r="C706" s="330">
        <v>5512</v>
      </c>
      <c r="D706" s="148" t="s">
        <v>333</v>
      </c>
      <c r="E706" s="149">
        <v>2</v>
      </c>
      <c r="F706" s="877">
        <v>0</v>
      </c>
      <c r="G706" s="333">
        <v>0</v>
      </c>
      <c r="I706" s="1048"/>
      <c r="J706" s="6"/>
      <c r="K706" s="6"/>
    </row>
    <row r="707" spans="1:11" x14ac:dyDescent="0.2">
      <c r="A707" s="1">
        <v>259</v>
      </c>
      <c r="B707" s="329">
        <v>5151</v>
      </c>
      <c r="C707" s="330">
        <v>5512</v>
      </c>
      <c r="D707" s="148" t="s">
        <v>334</v>
      </c>
      <c r="E707" s="149">
        <v>10</v>
      </c>
      <c r="F707" s="877">
        <v>8</v>
      </c>
      <c r="G707" s="333">
        <v>28</v>
      </c>
      <c r="I707" s="1048"/>
      <c r="J707" s="6"/>
      <c r="K707" s="6"/>
    </row>
    <row r="708" spans="1:11" x14ac:dyDescent="0.2">
      <c r="A708" s="1">
        <v>260</v>
      </c>
      <c r="B708" s="103">
        <v>5153</v>
      </c>
      <c r="C708" s="104">
        <v>5512</v>
      </c>
      <c r="D708" s="105" t="s">
        <v>210</v>
      </c>
      <c r="E708" s="106">
        <v>161</v>
      </c>
      <c r="F708" s="883">
        <v>140</v>
      </c>
      <c r="G708" s="379">
        <v>140</v>
      </c>
      <c r="I708" s="1048"/>
      <c r="J708" s="6"/>
      <c r="K708" s="6"/>
    </row>
    <row r="709" spans="1:11" x14ac:dyDescent="0.2">
      <c r="A709" s="1">
        <v>261</v>
      </c>
      <c r="B709" s="329">
        <v>5154</v>
      </c>
      <c r="C709" s="330">
        <v>5512</v>
      </c>
      <c r="D709" s="148" t="s">
        <v>194</v>
      </c>
      <c r="E709" s="149">
        <v>83</v>
      </c>
      <c r="F709" s="877">
        <v>70</v>
      </c>
      <c r="G709" s="333">
        <v>70</v>
      </c>
      <c r="I709" s="1048"/>
      <c r="J709" s="6"/>
      <c r="K709" s="6"/>
    </row>
    <row r="710" spans="1:11" x14ac:dyDescent="0.2">
      <c r="A710" s="1">
        <v>262</v>
      </c>
      <c r="B710" s="329">
        <v>5156</v>
      </c>
      <c r="C710" s="330">
        <v>5512</v>
      </c>
      <c r="D710" s="148" t="s">
        <v>335</v>
      </c>
      <c r="E710" s="149">
        <v>217</v>
      </c>
      <c r="F710" s="877">
        <v>180</v>
      </c>
      <c r="G710" s="333">
        <v>190</v>
      </c>
      <c r="I710" s="1048"/>
      <c r="J710" s="6"/>
      <c r="K710" s="6"/>
    </row>
    <row r="711" spans="1:11" x14ac:dyDescent="0.2">
      <c r="A711" s="1">
        <v>263</v>
      </c>
      <c r="B711" s="95">
        <v>5161</v>
      </c>
      <c r="C711" s="96">
        <v>5512</v>
      </c>
      <c r="D711" s="97" t="s">
        <v>261</v>
      </c>
      <c r="E711" s="98">
        <v>0</v>
      </c>
      <c r="F711" s="909">
        <v>1</v>
      </c>
      <c r="G711" s="69">
        <v>1</v>
      </c>
      <c r="I711" s="1048"/>
      <c r="J711" s="6"/>
      <c r="K711" s="6"/>
    </row>
    <row r="712" spans="1:11" x14ac:dyDescent="0.2">
      <c r="A712" s="1">
        <v>264</v>
      </c>
      <c r="B712" s="95">
        <v>5162</v>
      </c>
      <c r="C712" s="96">
        <v>5512</v>
      </c>
      <c r="D712" s="97" t="s">
        <v>204</v>
      </c>
      <c r="E712" s="98">
        <v>72</v>
      </c>
      <c r="F712" s="909">
        <v>70</v>
      </c>
      <c r="G712" s="69">
        <v>70</v>
      </c>
      <c r="I712" s="1048"/>
      <c r="J712" s="6"/>
      <c r="K712" s="6"/>
    </row>
    <row r="713" spans="1:11" x14ac:dyDescent="0.2">
      <c r="A713" s="1">
        <v>265</v>
      </c>
      <c r="B713" s="329">
        <v>5163</v>
      </c>
      <c r="C713" s="330">
        <v>5512</v>
      </c>
      <c r="D713" s="148" t="s">
        <v>336</v>
      </c>
      <c r="E713" s="149">
        <v>35</v>
      </c>
      <c r="F713" s="877">
        <v>35</v>
      </c>
      <c r="G713" s="333">
        <v>35</v>
      </c>
      <c r="I713" s="1048"/>
      <c r="J713" s="6"/>
      <c r="K713" s="6"/>
    </row>
    <row r="714" spans="1:11" x14ac:dyDescent="0.2">
      <c r="A714" s="1">
        <v>266</v>
      </c>
      <c r="B714" s="329">
        <v>5164</v>
      </c>
      <c r="C714" s="330">
        <v>5512</v>
      </c>
      <c r="D714" s="148" t="s">
        <v>205</v>
      </c>
      <c r="E714" s="149">
        <v>16</v>
      </c>
      <c r="F714" s="877">
        <v>15</v>
      </c>
      <c r="G714" s="333">
        <v>15</v>
      </c>
      <c r="I714" s="1048"/>
      <c r="J714" s="6"/>
      <c r="K714" s="6"/>
    </row>
    <row r="715" spans="1:11" x14ac:dyDescent="0.2">
      <c r="A715" s="1">
        <v>268</v>
      </c>
      <c r="B715" s="329">
        <v>5167</v>
      </c>
      <c r="C715" s="330">
        <v>5512</v>
      </c>
      <c r="D715" s="148" t="s">
        <v>337</v>
      </c>
      <c r="E715" s="149">
        <v>71</v>
      </c>
      <c r="F715" s="877">
        <v>50</v>
      </c>
      <c r="G715" s="333">
        <v>50</v>
      </c>
      <c r="I715" s="1048"/>
      <c r="J715" s="6"/>
      <c r="K715" s="6"/>
    </row>
    <row r="716" spans="1:11" x14ac:dyDescent="0.2">
      <c r="A716" s="1">
        <v>269</v>
      </c>
      <c r="B716" s="329">
        <v>5169</v>
      </c>
      <c r="C716" s="330">
        <v>5512</v>
      </c>
      <c r="D716" s="148" t="s">
        <v>211</v>
      </c>
      <c r="E716" s="149">
        <v>117</v>
      </c>
      <c r="F716" s="877">
        <v>120</v>
      </c>
      <c r="G716" s="333">
        <v>120</v>
      </c>
      <c r="I716" s="1048"/>
      <c r="J716" s="6"/>
      <c r="K716" s="6"/>
    </row>
    <row r="717" spans="1:11" x14ac:dyDescent="0.2">
      <c r="A717" s="1">
        <v>270</v>
      </c>
      <c r="B717" s="329">
        <v>5169</v>
      </c>
      <c r="C717" s="330">
        <v>5512</v>
      </c>
      <c r="D717" s="148" t="s">
        <v>338</v>
      </c>
      <c r="E717" s="149">
        <v>4</v>
      </c>
      <c r="F717" s="877">
        <v>50</v>
      </c>
      <c r="G717" s="333">
        <v>20</v>
      </c>
      <c r="I717" s="1048"/>
      <c r="J717" s="6"/>
      <c r="K717" s="6"/>
    </row>
    <row r="718" spans="1:11" x14ac:dyDescent="0.2">
      <c r="A718" s="1">
        <v>271</v>
      </c>
      <c r="B718" s="329">
        <v>5171</v>
      </c>
      <c r="C718" s="330">
        <v>5512</v>
      </c>
      <c r="D718" s="148" t="s">
        <v>196</v>
      </c>
      <c r="E718" s="149">
        <v>387</v>
      </c>
      <c r="F718" s="877">
        <v>400</v>
      </c>
      <c r="G718" s="333">
        <v>400</v>
      </c>
      <c r="I718" s="1048"/>
      <c r="J718" s="6"/>
      <c r="K718" s="6"/>
    </row>
    <row r="719" spans="1:11" x14ac:dyDescent="0.2">
      <c r="A719" s="1">
        <v>272</v>
      </c>
      <c r="B719" s="329">
        <v>5171</v>
      </c>
      <c r="C719" s="330">
        <v>5512</v>
      </c>
      <c r="D719" s="148" t="s">
        <v>339</v>
      </c>
      <c r="E719" s="149">
        <v>28</v>
      </c>
      <c r="F719" s="877">
        <v>30</v>
      </c>
      <c r="G719" s="333">
        <v>50</v>
      </c>
      <c r="I719" s="1048"/>
      <c r="J719" s="6"/>
      <c r="K719" s="6"/>
    </row>
    <row r="720" spans="1:11" x14ac:dyDescent="0.2">
      <c r="A720" s="1">
        <v>273</v>
      </c>
      <c r="B720" s="103">
        <v>5173</v>
      </c>
      <c r="C720" s="104">
        <v>5512</v>
      </c>
      <c r="D720" s="105" t="s">
        <v>340</v>
      </c>
      <c r="E720" s="106">
        <v>0</v>
      </c>
      <c r="F720" s="883">
        <v>1</v>
      </c>
      <c r="G720" s="379">
        <v>1</v>
      </c>
      <c r="I720" s="1048"/>
      <c r="J720" s="6"/>
      <c r="K720" s="6"/>
    </row>
    <row r="721" spans="1:11" x14ac:dyDescent="0.2">
      <c r="A721" s="1">
        <v>274</v>
      </c>
      <c r="B721" s="103">
        <v>5175</v>
      </c>
      <c r="C721" s="104">
        <v>5512</v>
      </c>
      <c r="D721" s="105" t="s">
        <v>266</v>
      </c>
      <c r="E721" s="106">
        <v>1</v>
      </c>
      <c r="F721" s="883">
        <v>10</v>
      </c>
      <c r="G721" s="379">
        <v>10</v>
      </c>
      <c r="I721" s="1048"/>
      <c r="J721" s="6"/>
      <c r="K721" s="6"/>
    </row>
    <row r="722" spans="1:11" ht="13.5" thickBot="1" x14ac:dyDescent="0.25">
      <c r="A722" s="1">
        <v>275</v>
      </c>
      <c r="B722" s="103">
        <v>5194</v>
      </c>
      <c r="C722" s="104">
        <v>5512</v>
      </c>
      <c r="D722" s="158" t="s">
        <v>263</v>
      </c>
      <c r="E722" s="87">
        <v>0</v>
      </c>
      <c r="F722" s="945">
        <v>10</v>
      </c>
      <c r="G722" s="829">
        <v>10</v>
      </c>
      <c r="I722" s="1048"/>
      <c r="J722" s="6"/>
      <c r="K722" s="6"/>
    </row>
    <row r="723" spans="1:11" ht="13.5" thickBot="1" x14ac:dyDescent="0.25">
      <c r="B723" s="29"/>
      <c r="C723" s="369"/>
      <c r="D723" s="390" t="s">
        <v>148</v>
      </c>
      <c r="E723" s="246">
        <f t="shared" ref="E723:G723" si="99">SUM(E700:E722)</f>
        <v>1668</v>
      </c>
      <c r="F723" s="860">
        <f t="shared" si="99"/>
        <v>1683</v>
      </c>
      <c r="G723" s="222">
        <f t="shared" si="99"/>
        <v>1703</v>
      </c>
      <c r="I723" s="1048"/>
      <c r="J723" s="6"/>
      <c r="K723" s="6"/>
    </row>
    <row r="724" spans="1:11" ht="13.5" thickBot="1" x14ac:dyDescent="0.25">
      <c r="B724" s="468"/>
      <c r="C724" s="285"/>
      <c r="D724" s="794"/>
      <c r="E724" s="795"/>
      <c r="F724" s="961"/>
      <c r="G724" s="1010"/>
      <c r="I724" s="1048"/>
      <c r="J724" s="6"/>
      <c r="K724" s="6"/>
    </row>
    <row r="725" spans="1:11" ht="13.5" thickBot="1" x14ac:dyDescent="0.25">
      <c r="B725" s="287"/>
      <c r="C725" s="797" t="s">
        <v>110</v>
      </c>
      <c r="D725" s="706"/>
      <c r="E725" s="400"/>
      <c r="F725" s="951"/>
      <c r="G725" s="1007"/>
      <c r="I725" s="1048"/>
      <c r="J725" s="6"/>
      <c r="K725" s="6"/>
    </row>
    <row r="726" spans="1:11" ht="13.5" thickBot="1" x14ac:dyDescent="0.25">
      <c r="B726" s="295"/>
      <c r="C726" s="621"/>
      <c r="D726" s="296"/>
      <c r="E726" s="297"/>
      <c r="F726" s="952"/>
      <c r="G726" s="1008"/>
      <c r="I726" s="1048"/>
      <c r="J726" s="6"/>
      <c r="K726" s="6"/>
    </row>
    <row r="727" spans="1:11" s="4" customFormat="1" ht="25.5" thickBot="1" x14ac:dyDescent="0.3">
      <c r="B727" s="208"/>
      <c r="C727" s="209"/>
      <c r="D727" s="210" t="s">
        <v>0</v>
      </c>
      <c r="E727" s="211" t="s">
        <v>345</v>
      </c>
      <c r="F727" s="949" t="s">
        <v>346</v>
      </c>
      <c r="G727" s="1009" t="s">
        <v>350</v>
      </c>
      <c r="I727" s="1049"/>
    </row>
    <row r="728" spans="1:11" x14ac:dyDescent="0.2">
      <c r="A728" s="1">
        <v>276</v>
      </c>
      <c r="B728" s="103">
        <v>6122</v>
      </c>
      <c r="C728" s="104">
        <v>5512</v>
      </c>
      <c r="D728" s="463" t="s">
        <v>341</v>
      </c>
      <c r="E728" s="464">
        <v>89</v>
      </c>
      <c r="F728" s="863">
        <v>55</v>
      </c>
      <c r="G728" s="984">
        <v>300</v>
      </c>
      <c r="I728" s="1048">
        <v>300</v>
      </c>
      <c r="J728" s="6"/>
      <c r="K728" s="6"/>
    </row>
    <row r="729" spans="1:11" ht="13.5" thickBot="1" x14ac:dyDescent="0.25">
      <c r="A729" s="1">
        <v>277</v>
      </c>
      <c r="B729" s="103">
        <v>6123</v>
      </c>
      <c r="C729" s="104">
        <v>5512</v>
      </c>
      <c r="D729" s="463" t="s">
        <v>342</v>
      </c>
      <c r="E729" s="464">
        <v>0</v>
      </c>
      <c r="F729" s="863">
        <v>0</v>
      </c>
      <c r="G729" s="238">
        <v>0</v>
      </c>
      <c r="I729" s="1048"/>
      <c r="J729" s="6"/>
      <c r="K729" s="6"/>
    </row>
    <row r="730" spans="1:11" ht="13.5" thickBot="1" x14ac:dyDescent="0.25">
      <c r="B730" s="111"/>
      <c r="C730" s="112"/>
      <c r="D730" s="390" t="s">
        <v>81</v>
      </c>
      <c r="E730" s="246">
        <f t="shared" ref="E730:G730" si="100">SUM(E728:E729)</f>
        <v>89</v>
      </c>
      <c r="F730" s="860">
        <f t="shared" si="100"/>
        <v>55</v>
      </c>
      <c r="G730" s="222">
        <f t="shared" si="100"/>
        <v>300</v>
      </c>
      <c r="I730" s="1048"/>
      <c r="J730" s="6"/>
      <c r="K730" s="6"/>
    </row>
    <row r="731" spans="1:11" x14ac:dyDescent="0.2">
      <c r="B731" s="495" t="s">
        <v>149</v>
      </c>
      <c r="C731" s="116"/>
      <c r="D731" s="200"/>
      <c r="E731" s="396"/>
      <c r="F731" s="912"/>
      <c r="G731" s="583"/>
      <c r="I731" s="1048"/>
      <c r="J731" s="6"/>
      <c r="K731" s="6"/>
    </row>
    <row r="732" spans="1:11" ht="13.5" thickBot="1" x14ac:dyDescent="0.25">
      <c r="B732" s="274" t="s">
        <v>150</v>
      </c>
      <c r="C732" s="275"/>
      <c r="D732" s="275"/>
      <c r="E732" s="416"/>
      <c r="F732" s="869"/>
      <c r="G732" s="278"/>
      <c r="I732" s="1048"/>
      <c r="J732" s="6"/>
      <c r="K732" s="6"/>
    </row>
    <row r="733" spans="1:11" ht="13.5" thickBot="1" x14ac:dyDescent="0.25">
      <c r="B733" s="280"/>
      <c r="C733" s="281"/>
      <c r="D733" s="281"/>
      <c r="E733" s="282"/>
      <c r="F733" s="950"/>
      <c r="G733" s="1006"/>
      <c r="I733" s="1048"/>
      <c r="J733" s="6"/>
      <c r="K733" s="6"/>
    </row>
    <row r="734" spans="1:11" ht="13.5" thickBot="1" x14ac:dyDescent="0.25">
      <c r="B734" s="287"/>
      <c r="C734" s="245" t="s">
        <v>69</v>
      </c>
      <c r="D734" s="399"/>
      <c r="E734" s="400"/>
      <c r="F734" s="951"/>
      <c r="G734" s="1007"/>
      <c r="I734" s="1048"/>
      <c r="J734" s="6"/>
      <c r="K734" s="6"/>
    </row>
    <row r="735" spans="1:11" x14ac:dyDescent="0.2">
      <c r="B735" s="287"/>
      <c r="C735" s="293" t="s">
        <v>101</v>
      </c>
      <c r="D735" s="293"/>
      <c r="E735" s="294"/>
      <c r="F735" s="951"/>
      <c r="G735" s="1007"/>
      <c r="I735" s="1048"/>
      <c r="J735" s="6"/>
      <c r="K735" s="6"/>
    </row>
    <row r="736" spans="1:11" ht="13.5" thickBot="1" x14ac:dyDescent="0.25">
      <c r="B736" s="295"/>
      <c r="C736" s="296"/>
      <c r="D736" s="296"/>
      <c r="E736" s="297"/>
      <c r="F736" s="952"/>
      <c r="G736" s="1008"/>
      <c r="I736" s="1048"/>
      <c r="J736" s="6"/>
      <c r="K736" s="6"/>
    </row>
    <row r="737" spans="1:11" s="4" customFormat="1" ht="25.5" thickBot="1" x14ac:dyDescent="0.3">
      <c r="B737" s="208"/>
      <c r="C737" s="209"/>
      <c r="D737" s="210" t="s">
        <v>0</v>
      </c>
      <c r="E737" s="211" t="s">
        <v>345</v>
      </c>
      <c r="F737" s="949" t="s">
        <v>346</v>
      </c>
      <c r="G737" s="303" t="s">
        <v>350</v>
      </c>
      <c r="I737" s="1049"/>
    </row>
    <row r="738" spans="1:11" x14ac:dyDescent="0.2">
      <c r="A738" s="1">
        <v>278</v>
      </c>
      <c r="B738" s="471">
        <v>5331</v>
      </c>
      <c r="C738" s="472">
        <v>3111</v>
      </c>
      <c r="D738" s="636" t="s">
        <v>151</v>
      </c>
      <c r="E738" s="227">
        <v>557</v>
      </c>
      <c r="F738" s="861">
        <v>557</v>
      </c>
      <c r="G738" s="229">
        <v>557</v>
      </c>
      <c r="I738" s="1048"/>
      <c r="J738" s="6"/>
      <c r="K738" s="6"/>
    </row>
    <row r="739" spans="1:11" x14ac:dyDescent="0.2">
      <c r="A739" s="1">
        <v>279</v>
      </c>
      <c r="B739" s="95">
        <v>5331</v>
      </c>
      <c r="C739" s="96">
        <v>3111</v>
      </c>
      <c r="D739" s="463" t="s">
        <v>152</v>
      </c>
      <c r="E739" s="236">
        <v>920</v>
      </c>
      <c r="F739" s="863">
        <v>900</v>
      </c>
      <c r="G739" s="238">
        <v>990</v>
      </c>
      <c r="I739" s="1048"/>
      <c r="J739" s="6"/>
      <c r="K739" s="6"/>
    </row>
    <row r="740" spans="1:11" x14ac:dyDescent="0.2">
      <c r="A740" s="1">
        <v>280</v>
      </c>
      <c r="B740" s="95">
        <v>5331</v>
      </c>
      <c r="C740" s="96">
        <v>3111</v>
      </c>
      <c r="D740" s="463" t="s">
        <v>153</v>
      </c>
      <c r="E740" s="236">
        <v>920</v>
      </c>
      <c r="F740" s="863">
        <v>900</v>
      </c>
      <c r="G740" s="238">
        <v>870</v>
      </c>
      <c r="I740" s="1048"/>
      <c r="J740" s="6"/>
      <c r="K740" s="6"/>
    </row>
    <row r="741" spans="1:11" x14ac:dyDescent="0.2">
      <c r="A741" s="1">
        <v>281</v>
      </c>
      <c r="B741" s="444">
        <v>5331</v>
      </c>
      <c r="C741" s="445">
        <v>3111</v>
      </c>
      <c r="D741" s="198" t="s">
        <v>154</v>
      </c>
      <c r="E741" s="80">
        <v>746</v>
      </c>
      <c r="F741" s="915">
        <v>726</v>
      </c>
      <c r="G741" s="81">
        <v>676</v>
      </c>
      <c r="I741" s="1048"/>
      <c r="J741" s="6"/>
      <c r="K741" s="6"/>
    </row>
    <row r="742" spans="1:11" x14ac:dyDescent="0.2">
      <c r="A742" s="1">
        <v>282</v>
      </c>
      <c r="B742" s="329">
        <v>5331</v>
      </c>
      <c r="C742" s="330">
        <v>3111</v>
      </c>
      <c r="D742" s="463" t="s">
        <v>155</v>
      </c>
      <c r="E742" s="236">
        <v>872</v>
      </c>
      <c r="F742" s="863">
        <v>872</v>
      </c>
      <c r="G742" s="238">
        <v>872</v>
      </c>
      <c r="I742" s="1048"/>
      <c r="J742" s="6"/>
      <c r="K742" s="6"/>
    </row>
    <row r="743" spans="1:11" x14ac:dyDescent="0.2">
      <c r="A743" s="1">
        <v>283</v>
      </c>
      <c r="B743" s="95">
        <v>5331</v>
      </c>
      <c r="C743" s="96">
        <v>3111</v>
      </c>
      <c r="D743" s="463" t="s">
        <v>156</v>
      </c>
      <c r="E743" s="236">
        <v>840</v>
      </c>
      <c r="F743" s="863">
        <v>840</v>
      </c>
      <c r="G743" s="238">
        <v>840</v>
      </c>
      <c r="I743" s="1048"/>
      <c r="J743" s="6"/>
      <c r="K743" s="6"/>
    </row>
    <row r="744" spans="1:11" x14ac:dyDescent="0.2">
      <c r="A744" s="1">
        <v>284</v>
      </c>
      <c r="B744" s="95">
        <v>5331</v>
      </c>
      <c r="C744" s="96">
        <v>3111</v>
      </c>
      <c r="D744" s="463" t="s">
        <v>157</v>
      </c>
      <c r="E744" s="236">
        <v>1670</v>
      </c>
      <c r="F744" s="863">
        <v>1700</v>
      </c>
      <c r="G744" s="238">
        <v>1600</v>
      </c>
      <c r="I744" s="1048"/>
      <c r="J744" s="6"/>
      <c r="K744" s="6"/>
    </row>
    <row r="745" spans="1:11" x14ac:dyDescent="0.2">
      <c r="A745" s="1">
        <v>285</v>
      </c>
      <c r="B745" s="95">
        <v>5331</v>
      </c>
      <c r="C745" s="96">
        <v>3111</v>
      </c>
      <c r="D745" s="463" t="s">
        <v>158</v>
      </c>
      <c r="E745" s="236">
        <v>576</v>
      </c>
      <c r="F745" s="863">
        <v>576</v>
      </c>
      <c r="G745" s="238">
        <v>526</v>
      </c>
      <c r="I745" s="1048"/>
      <c r="J745" s="6"/>
      <c r="K745" s="6"/>
    </row>
    <row r="746" spans="1:11" x14ac:dyDescent="0.2">
      <c r="A746" s="1">
        <v>286</v>
      </c>
      <c r="B746" s="95">
        <v>5331</v>
      </c>
      <c r="C746" s="96">
        <v>3111</v>
      </c>
      <c r="D746" s="463" t="s">
        <v>159</v>
      </c>
      <c r="E746" s="236">
        <v>860</v>
      </c>
      <c r="F746" s="863">
        <v>810</v>
      </c>
      <c r="G746" s="238">
        <v>810</v>
      </c>
      <c r="I746" s="1048"/>
      <c r="J746" s="6"/>
      <c r="K746" s="6"/>
    </row>
    <row r="747" spans="1:11" x14ac:dyDescent="0.2">
      <c r="A747" s="1">
        <v>287</v>
      </c>
      <c r="B747" s="95">
        <v>5331</v>
      </c>
      <c r="C747" s="96">
        <v>3111</v>
      </c>
      <c r="D747" s="463" t="s">
        <v>160</v>
      </c>
      <c r="E747" s="236">
        <v>1342</v>
      </c>
      <c r="F747" s="863">
        <v>972</v>
      </c>
      <c r="G747" s="238">
        <v>1042</v>
      </c>
      <c r="I747" s="1048"/>
      <c r="J747" s="6"/>
      <c r="K747" s="6"/>
    </row>
    <row r="748" spans="1:11" x14ac:dyDescent="0.2">
      <c r="A748" s="1">
        <v>288</v>
      </c>
      <c r="B748" s="95">
        <v>5331</v>
      </c>
      <c r="C748" s="96">
        <v>3111</v>
      </c>
      <c r="D748" s="463" t="s">
        <v>161</v>
      </c>
      <c r="E748" s="236">
        <v>1168</v>
      </c>
      <c r="F748" s="863">
        <v>1168</v>
      </c>
      <c r="G748" s="238">
        <v>1168</v>
      </c>
      <c r="I748" s="1048"/>
      <c r="J748" s="6"/>
      <c r="K748" s="6"/>
    </row>
    <row r="749" spans="1:11" ht="13.5" thickBot="1" x14ac:dyDescent="0.25">
      <c r="A749" s="1">
        <v>289</v>
      </c>
      <c r="B749" s="444">
        <v>5331</v>
      </c>
      <c r="C749" s="445">
        <v>3111</v>
      </c>
      <c r="D749" s="463" t="s">
        <v>162</v>
      </c>
      <c r="E749" s="90">
        <v>1180</v>
      </c>
      <c r="F749" s="895">
        <v>1100</v>
      </c>
      <c r="G749" s="91">
        <v>1170</v>
      </c>
      <c r="I749" s="1048"/>
      <c r="J749" s="6"/>
      <c r="K749" s="6"/>
    </row>
    <row r="750" spans="1:11" ht="13.5" thickBot="1" x14ac:dyDescent="0.25">
      <c r="B750" s="216"/>
      <c r="C750" s="390"/>
      <c r="D750" s="390" t="s">
        <v>163</v>
      </c>
      <c r="E750" s="446">
        <f t="shared" ref="E750:G750" si="101">SUM(E738:E749)</f>
        <v>11651</v>
      </c>
      <c r="F750" s="860">
        <f t="shared" si="101"/>
        <v>11121</v>
      </c>
      <c r="G750" s="222">
        <f t="shared" si="101"/>
        <v>11121</v>
      </c>
      <c r="I750" s="1048"/>
      <c r="J750" s="6"/>
      <c r="K750" s="6"/>
    </row>
    <row r="751" spans="1:11" ht="13.5" thickBot="1" x14ac:dyDescent="0.25">
      <c r="B751" s="287"/>
      <c r="C751" s="838"/>
      <c r="D751" s="281"/>
      <c r="E751" s="282"/>
      <c r="F751" s="950"/>
      <c r="G751" s="1006"/>
      <c r="I751" s="1048"/>
      <c r="J751" s="6"/>
      <c r="K751" s="6"/>
    </row>
    <row r="752" spans="1:11" ht="13.5" thickBot="1" x14ac:dyDescent="0.25">
      <c r="B752" s="287"/>
      <c r="C752" s="705" t="s">
        <v>110</v>
      </c>
      <c r="D752" s="706"/>
      <c r="E752" s="400"/>
      <c r="F752" s="951"/>
      <c r="G752" s="1007"/>
      <c r="I752" s="1048"/>
      <c r="J752" s="6"/>
      <c r="K752" s="6"/>
    </row>
    <row r="753" spans="1:11" ht="13.5" thickBot="1" x14ac:dyDescent="0.25">
      <c r="B753" s="295"/>
      <c r="C753" s="621"/>
      <c r="D753" s="296"/>
      <c r="E753" s="297"/>
      <c r="F753" s="952"/>
      <c r="G753" s="1008"/>
      <c r="I753" s="1048"/>
      <c r="J753" s="6"/>
      <c r="K753" s="6"/>
    </row>
    <row r="754" spans="1:11" s="4" customFormat="1" ht="25.5" thickBot="1" x14ac:dyDescent="0.3">
      <c r="B754" s="208"/>
      <c r="C754" s="209"/>
      <c r="D754" s="210" t="s">
        <v>0</v>
      </c>
      <c r="E754" s="211" t="s">
        <v>345</v>
      </c>
      <c r="F754" s="949" t="s">
        <v>346</v>
      </c>
      <c r="G754" s="303" t="s">
        <v>350</v>
      </c>
      <c r="I754" s="1049"/>
    </row>
    <row r="755" spans="1:11" x14ac:dyDescent="0.2">
      <c r="A755" s="1">
        <v>290</v>
      </c>
      <c r="B755" s="600">
        <v>6351</v>
      </c>
      <c r="C755" s="549">
        <v>3111</v>
      </c>
      <c r="D755" s="322" t="s">
        <v>164</v>
      </c>
      <c r="E755" s="53">
        <v>0</v>
      </c>
      <c r="F755" s="909">
        <v>0</v>
      </c>
      <c r="G755" s="69">
        <v>0</v>
      </c>
      <c r="I755" s="1048"/>
      <c r="J755" s="6"/>
      <c r="K755" s="6"/>
    </row>
    <row r="756" spans="1:11" x14ac:dyDescent="0.2">
      <c r="A756" s="1">
        <v>291</v>
      </c>
      <c r="B756" s="602">
        <v>6351</v>
      </c>
      <c r="C756" s="425">
        <v>3111</v>
      </c>
      <c r="D756" s="322" t="s">
        <v>165</v>
      </c>
      <c r="E756" s="207">
        <v>0</v>
      </c>
      <c r="F756" s="877">
        <v>0</v>
      </c>
      <c r="G756" s="333">
        <v>0</v>
      </c>
      <c r="I756" s="1048"/>
      <c r="J756" s="6"/>
      <c r="K756" s="6"/>
    </row>
    <row r="757" spans="1:11" x14ac:dyDescent="0.2">
      <c r="A757" s="1">
        <v>292</v>
      </c>
      <c r="B757" s="602">
        <v>6351</v>
      </c>
      <c r="C757" s="425">
        <v>3111</v>
      </c>
      <c r="D757" s="322" t="s">
        <v>166</v>
      </c>
      <c r="E757" s="207">
        <v>0</v>
      </c>
      <c r="F757" s="877">
        <v>0</v>
      </c>
      <c r="G757" s="333">
        <v>0</v>
      </c>
      <c r="I757" s="1048"/>
      <c r="J757" s="6"/>
      <c r="K757" s="6"/>
    </row>
    <row r="758" spans="1:11" x14ac:dyDescent="0.2">
      <c r="A758" s="1">
        <v>293</v>
      </c>
      <c r="B758" s="602">
        <v>6351</v>
      </c>
      <c r="C758" s="425">
        <v>3111</v>
      </c>
      <c r="D758" s="322" t="s">
        <v>167</v>
      </c>
      <c r="E758" s="207">
        <v>0</v>
      </c>
      <c r="F758" s="877">
        <v>0</v>
      </c>
      <c r="G758" s="333">
        <v>0</v>
      </c>
      <c r="I758" s="1048"/>
      <c r="J758" s="6"/>
      <c r="K758" s="6"/>
    </row>
    <row r="759" spans="1:11" x14ac:dyDescent="0.2">
      <c r="A759" s="1">
        <v>294</v>
      </c>
      <c r="B759" s="839">
        <v>6351</v>
      </c>
      <c r="C759" s="840">
        <v>3111</v>
      </c>
      <c r="D759" s="148" t="s">
        <v>168</v>
      </c>
      <c r="E759" s="149">
        <v>0</v>
      </c>
      <c r="F759" s="877">
        <v>0</v>
      </c>
      <c r="G759" s="333">
        <v>0</v>
      </c>
      <c r="I759" s="1048"/>
      <c r="J759" s="6"/>
      <c r="K759" s="6"/>
    </row>
    <row r="760" spans="1:11" x14ac:dyDescent="0.2">
      <c r="A760" s="1">
        <v>295</v>
      </c>
      <c r="B760" s="602">
        <v>6351</v>
      </c>
      <c r="C760" s="425">
        <v>3111</v>
      </c>
      <c r="D760" s="322" t="s">
        <v>169</v>
      </c>
      <c r="E760" s="207">
        <v>0</v>
      </c>
      <c r="F760" s="877">
        <v>0</v>
      </c>
      <c r="G760" s="333">
        <v>0</v>
      </c>
      <c r="I760" s="1048"/>
      <c r="J760" s="6"/>
      <c r="K760" s="6"/>
    </row>
    <row r="761" spans="1:11" x14ac:dyDescent="0.2">
      <c r="A761" s="1">
        <v>296</v>
      </c>
      <c r="B761" s="602">
        <v>6351</v>
      </c>
      <c r="C761" s="425">
        <v>3111</v>
      </c>
      <c r="D761" s="322" t="s">
        <v>170</v>
      </c>
      <c r="E761" s="207">
        <v>0</v>
      </c>
      <c r="F761" s="877">
        <v>0</v>
      </c>
      <c r="G761" s="333">
        <v>0</v>
      </c>
      <c r="I761" s="1048"/>
      <c r="J761" s="6"/>
      <c r="K761" s="6"/>
    </row>
    <row r="762" spans="1:11" x14ac:dyDescent="0.2">
      <c r="A762" s="1">
        <v>297</v>
      </c>
      <c r="B762" s="839">
        <v>6351</v>
      </c>
      <c r="C762" s="840">
        <v>3111</v>
      </c>
      <c r="D762" s="148" t="s">
        <v>171</v>
      </c>
      <c r="E762" s="149">
        <v>0</v>
      </c>
      <c r="F762" s="877">
        <v>0</v>
      </c>
      <c r="G762" s="333">
        <v>0</v>
      </c>
      <c r="I762" s="1048"/>
      <c r="J762" s="6"/>
      <c r="K762" s="6"/>
    </row>
    <row r="763" spans="1:11" x14ac:dyDescent="0.2">
      <c r="A763" s="1">
        <v>298</v>
      </c>
      <c r="B763" s="602">
        <v>6351</v>
      </c>
      <c r="C763" s="425">
        <v>3111</v>
      </c>
      <c r="D763" s="322" t="s">
        <v>172</v>
      </c>
      <c r="E763" s="207">
        <v>0</v>
      </c>
      <c r="F763" s="877">
        <v>0</v>
      </c>
      <c r="G763" s="333">
        <v>0</v>
      </c>
      <c r="I763" s="1048"/>
      <c r="J763" s="6"/>
      <c r="K763" s="6"/>
    </row>
    <row r="764" spans="1:11" x14ac:dyDescent="0.2">
      <c r="A764" s="1">
        <v>299</v>
      </c>
      <c r="B764" s="839">
        <v>6351</v>
      </c>
      <c r="C764" s="840">
        <v>3111</v>
      </c>
      <c r="D764" s="148" t="s">
        <v>173</v>
      </c>
      <c r="E764" s="149">
        <v>181</v>
      </c>
      <c r="F764" s="877">
        <v>0</v>
      </c>
      <c r="G764" s="333">
        <v>0</v>
      </c>
      <c r="I764" s="1048"/>
      <c r="J764" s="6"/>
      <c r="K764" s="6"/>
    </row>
    <row r="765" spans="1:11" x14ac:dyDescent="0.2">
      <c r="A765" s="1">
        <v>300</v>
      </c>
      <c r="B765" s="841">
        <v>6351</v>
      </c>
      <c r="C765" s="190">
        <v>3111</v>
      </c>
      <c r="D765" s="148" t="s">
        <v>174</v>
      </c>
      <c r="E765" s="149">
        <v>0</v>
      </c>
      <c r="F765" s="877">
        <v>0</v>
      </c>
      <c r="G765" s="333">
        <v>0</v>
      </c>
      <c r="I765" s="1048"/>
      <c r="J765" s="6"/>
      <c r="K765" s="6"/>
    </row>
    <row r="766" spans="1:11" ht="13.5" thickBot="1" x14ac:dyDescent="0.25">
      <c r="A766" s="1">
        <v>301</v>
      </c>
      <c r="B766" s="842">
        <v>6351</v>
      </c>
      <c r="C766" s="843">
        <v>3111</v>
      </c>
      <c r="D766" s="158" t="s">
        <v>175</v>
      </c>
      <c r="E766" s="87">
        <v>0</v>
      </c>
      <c r="F766" s="945">
        <v>0</v>
      </c>
      <c r="G766" s="829">
        <v>0</v>
      </c>
      <c r="I766" s="1048"/>
      <c r="J766" s="6"/>
      <c r="K766" s="6"/>
    </row>
    <row r="767" spans="1:11" ht="13.5" thickBot="1" x14ac:dyDescent="0.25">
      <c r="B767" s="111"/>
      <c r="C767" s="112"/>
      <c r="D767" s="390" t="s">
        <v>81</v>
      </c>
      <c r="E767" s="446">
        <f t="shared" ref="E767:G767" si="102">SUM(E755:E766)</f>
        <v>181</v>
      </c>
      <c r="F767" s="874">
        <f t="shared" si="102"/>
        <v>0</v>
      </c>
      <c r="G767" s="319">
        <f t="shared" si="102"/>
        <v>0</v>
      </c>
      <c r="I767" s="1048"/>
      <c r="J767" s="6"/>
      <c r="K767" s="6"/>
    </row>
    <row r="768" spans="1:11" x14ac:dyDescent="0.2">
      <c r="B768" s="279"/>
      <c r="C768" s="279"/>
      <c r="D768" s="279"/>
      <c r="E768" s="436"/>
      <c r="F768" s="869"/>
      <c r="G768" s="278"/>
      <c r="I768" s="1048"/>
      <c r="J768" s="6"/>
      <c r="K768" s="6"/>
    </row>
    <row r="769" spans="1:11" x14ac:dyDescent="0.2">
      <c r="B769" s="279"/>
      <c r="C769" s="279"/>
      <c r="D769" s="279"/>
      <c r="E769" s="436"/>
      <c r="F769" s="869"/>
      <c r="G769" s="278"/>
      <c r="I769" s="1048"/>
      <c r="J769" s="6"/>
      <c r="K769" s="6"/>
    </row>
    <row r="770" spans="1:11" x14ac:dyDescent="0.2">
      <c r="B770" s="279"/>
      <c r="C770" s="279"/>
      <c r="D770" s="279"/>
      <c r="E770" s="436"/>
      <c r="F770" s="869"/>
      <c r="G770" s="278"/>
      <c r="I770" s="1048"/>
      <c r="J770" s="6"/>
      <c r="K770" s="6"/>
    </row>
    <row r="771" spans="1:11" x14ac:dyDescent="0.2">
      <c r="B771" s="274" t="s">
        <v>176</v>
      </c>
      <c r="C771" s="275"/>
      <c r="D771" s="275"/>
      <c r="E771" s="416"/>
      <c r="F771" s="869"/>
      <c r="G771" s="278"/>
      <c r="I771" s="1048"/>
      <c r="J771" s="6"/>
      <c r="K771" s="6"/>
    </row>
    <row r="772" spans="1:11" ht="13.5" thickBot="1" x14ac:dyDescent="0.25">
      <c r="B772" s="443"/>
      <c r="C772" s="279"/>
      <c r="D772" s="279"/>
      <c r="E772" s="436"/>
      <c r="F772" s="869"/>
      <c r="G772" s="278"/>
      <c r="I772" s="1048"/>
      <c r="J772" s="6"/>
      <c r="K772" s="6"/>
    </row>
    <row r="773" spans="1:11" ht="13.5" thickBot="1" x14ac:dyDescent="0.25">
      <c r="B773" s="280"/>
      <c r="C773" s="281"/>
      <c r="D773" s="281"/>
      <c r="E773" s="282"/>
      <c r="F773" s="950"/>
      <c r="G773" s="1006"/>
      <c r="I773" s="1048"/>
      <c r="J773" s="6"/>
      <c r="K773" s="6"/>
    </row>
    <row r="774" spans="1:11" ht="13.5" thickBot="1" x14ac:dyDescent="0.25">
      <c r="B774" s="287"/>
      <c r="C774" s="245" t="s">
        <v>69</v>
      </c>
      <c r="D774" s="399"/>
      <c r="E774" s="400"/>
      <c r="F774" s="951"/>
      <c r="G774" s="1007"/>
      <c r="I774" s="1048"/>
      <c r="J774" s="6"/>
      <c r="K774" s="6"/>
    </row>
    <row r="775" spans="1:11" x14ac:dyDescent="0.2">
      <c r="B775" s="287"/>
      <c r="C775" s="293" t="s">
        <v>101</v>
      </c>
      <c r="D775" s="293"/>
      <c r="E775" s="294"/>
      <c r="F775" s="951"/>
      <c r="G775" s="1007"/>
      <c r="I775" s="1048"/>
      <c r="J775" s="6"/>
      <c r="K775" s="6"/>
    </row>
    <row r="776" spans="1:11" ht="13.5" thickBot="1" x14ac:dyDescent="0.25">
      <c r="B776" s="295"/>
      <c r="C776" s="296"/>
      <c r="D776" s="296"/>
      <c r="E776" s="297"/>
      <c r="F776" s="952"/>
      <c r="G776" s="1008"/>
      <c r="I776" s="1048"/>
      <c r="J776" s="6"/>
      <c r="K776" s="6"/>
    </row>
    <row r="777" spans="1:11" s="4" customFormat="1" ht="25.5" thickBot="1" x14ac:dyDescent="0.3">
      <c r="B777" s="208"/>
      <c r="C777" s="209"/>
      <c r="D777" s="210" t="s">
        <v>0</v>
      </c>
      <c r="E777" s="211" t="s">
        <v>345</v>
      </c>
      <c r="F777" s="949" t="s">
        <v>346</v>
      </c>
      <c r="G777" s="303" t="s">
        <v>350</v>
      </c>
      <c r="I777" s="1049"/>
    </row>
    <row r="778" spans="1:11" ht="13.5" thickBot="1" x14ac:dyDescent="0.25">
      <c r="A778" s="1">
        <v>302</v>
      </c>
      <c r="B778" s="684">
        <v>5331</v>
      </c>
      <c r="C778" s="78">
        <v>3539</v>
      </c>
      <c r="D778" s="636" t="s">
        <v>177</v>
      </c>
      <c r="E778" s="543">
        <v>1166</v>
      </c>
      <c r="F778" s="922">
        <v>1166</v>
      </c>
      <c r="G778" s="229">
        <v>1166</v>
      </c>
      <c r="I778" s="1048"/>
      <c r="J778" s="6"/>
      <c r="K778" s="6"/>
    </row>
    <row r="779" spans="1:11" ht="13.5" thickBot="1" x14ac:dyDescent="0.25">
      <c r="B779" s="216"/>
      <c r="C779" s="390"/>
      <c r="D779" s="734" t="s">
        <v>47</v>
      </c>
      <c r="E779" s="735">
        <f t="shared" ref="E779:G779" si="103">SUM(E778)</f>
        <v>1166</v>
      </c>
      <c r="F779" s="892">
        <f t="shared" si="103"/>
        <v>1166</v>
      </c>
      <c r="G779" s="222">
        <f t="shared" si="103"/>
        <v>1166</v>
      </c>
      <c r="I779" s="1048"/>
      <c r="J779" s="6"/>
      <c r="K779" s="6"/>
    </row>
    <row r="780" spans="1:11" x14ac:dyDescent="0.2">
      <c r="B780" s="200"/>
      <c r="C780" s="200"/>
      <c r="D780" s="845"/>
      <c r="E780" s="846"/>
      <c r="F780" s="884"/>
      <c r="G780" s="394"/>
      <c r="I780" s="1048"/>
      <c r="J780" s="6"/>
      <c r="K780" s="6"/>
    </row>
    <row r="781" spans="1:11" x14ac:dyDescent="0.2">
      <c r="B781" s="200"/>
      <c r="C781" s="200"/>
      <c r="D781" s="845"/>
      <c r="E781" s="846"/>
      <c r="F781" s="884"/>
      <c r="G781" s="394"/>
      <c r="I781" s="1048"/>
      <c r="J781" s="6"/>
      <c r="K781" s="6"/>
    </row>
    <row r="782" spans="1:11" x14ac:dyDescent="0.2">
      <c r="B782" s="274" t="s">
        <v>178</v>
      </c>
      <c r="C782" s="275"/>
      <c r="D782" s="275"/>
      <c r="E782" s="416"/>
      <c r="F782" s="869"/>
      <c r="G782" s="278"/>
      <c r="I782" s="1048"/>
      <c r="J782" s="6"/>
      <c r="K782" s="6"/>
    </row>
    <row r="783" spans="1:11" ht="13.5" thickBot="1" x14ac:dyDescent="0.25">
      <c r="B783" s="443"/>
      <c r="C783" s="279"/>
      <c r="D783" s="279"/>
      <c r="E783" s="436"/>
      <c r="F783" s="869"/>
      <c r="G783" s="278"/>
      <c r="I783" s="1048"/>
      <c r="J783" s="6"/>
      <c r="K783" s="6"/>
    </row>
    <row r="784" spans="1:11" ht="13.5" thickBot="1" x14ac:dyDescent="0.25">
      <c r="B784" s="280"/>
      <c r="C784" s="281"/>
      <c r="D784" s="281"/>
      <c r="E784" s="282"/>
      <c r="F784" s="950"/>
      <c r="G784" s="1006"/>
      <c r="I784" s="1048"/>
      <c r="J784" s="6"/>
      <c r="K784" s="6"/>
    </row>
    <row r="785" spans="1:11" ht="13.5" thickBot="1" x14ac:dyDescent="0.25">
      <c r="B785" s="287"/>
      <c r="C785" s="288"/>
      <c r="D785" s="847" t="s">
        <v>32</v>
      </c>
      <c r="E785" s="289"/>
      <c r="F785" s="951"/>
      <c r="G785" s="1007"/>
      <c r="I785" s="1048"/>
      <c r="J785" s="6"/>
      <c r="K785" s="6"/>
    </row>
    <row r="786" spans="1:11" x14ac:dyDescent="0.2">
      <c r="B786" s="287"/>
      <c r="C786" s="293"/>
      <c r="D786" s="293" t="s">
        <v>48</v>
      </c>
      <c r="E786" s="294"/>
      <c r="F786" s="951"/>
      <c r="G786" s="1007"/>
      <c r="I786" s="1048"/>
      <c r="J786" s="6"/>
      <c r="K786" s="6"/>
    </row>
    <row r="787" spans="1:11" ht="13.5" thickBot="1" x14ac:dyDescent="0.25">
      <c r="B787" s="295"/>
      <c r="C787" s="296"/>
      <c r="D787" s="296"/>
      <c r="E787" s="297"/>
      <c r="F787" s="952"/>
      <c r="G787" s="1008"/>
      <c r="I787" s="1048"/>
      <c r="J787" s="6"/>
      <c r="K787" s="6"/>
    </row>
    <row r="788" spans="1:11" s="4" customFormat="1" ht="25.5" thickBot="1" x14ac:dyDescent="0.3">
      <c r="B788" s="208"/>
      <c r="C788" s="209"/>
      <c r="D788" s="210" t="s">
        <v>0</v>
      </c>
      <c r="E788" s="211" t="s">
        <v>345</v>
      </c>
      <c r="F788" s="949" t="s">
        <v>346</v>
      </c>
      <c r="G788" s="303" t="s">
        <v>350</v>
      </c>
      <c r="I788" s="1049"/>
    </row>
    <row r="789" spans="1:11" ht="13.5" thickBot="1" x14ac:dyDescent="0.25">
      <c r="A789" s="1">
        <v>303</v>
      </c>
      <c r="B789" s="444">
        <v>2131</v>
      </c>
      <c r="C789" s="445">
        <v>3639</v>
      </c>
      <c r="D789" s="198" t="s">
        <v>179</v>
      </c>
      <c r="E789" s="128">
        <v>3654</v>
      </c>
      <c r="F789" s="948">
        <v>3000</v>
      </c>
      <c r="G789" s="125"/>
      <c r="I789" s="1048"/>
      <c r="J789" s="6"/>
      <c r="K789" s="6"/>
    </row>
    <row r="790" spans="1:11" ht="13.5" thickBot="1" x14ac:dyDescent="0.25">
      <c r="B790" s="216"/>
      <c r="C790" s="390"/>
      <c r="D790" s="734" t="s">
        <v>47</v>
      </c>
      <c r="E790" s="735">
        <f>SUM(E789)</f>
        <v>3654</v>
      </c>
      <c r="F790" s="892">
        <f t="shared" ref="F790" si="104">SUM(F789)</f>
        <v>3000</v>
      </c>
      <c r="G790" s="222">
        <f t="shared" ref="G790" si="105">SUM(G789)</f>
        <v>0</v>
      </c>
      <c r="I790" s="1048"/>
      <c r="J790" s="6"/>
      <c r="K790" s="6"/>
    </row>
    <row r="791" spans="1:11" x14ac:dyDescent="0.2">
      <c r="B791" s="279"/>
      <c r="C791" s="279"/>
      <c r="D791" s="279"/>
      <c r="E791" s="436"/>
      <c r="F791" s="869"/>
      <c r="G791" s="278"/>
      <c r="I791" s="1048">
        <f>SUM(I3:I789)</f>
        <v>26730</v>
      </c>
      <c r="J791" s="6"/>
      <c r="K791" s="6"/>
    </row>
    <row r="792" spans="1:11" ht="13.5" thickBot="1" x14ac:dyDescent="0.25">
      <c r="B792" s="279"/>
      <c r="C792" s="279"/>
      <c r="D792" s="279"/>
      <c r="E792" s="436"/>
      <c r="F792" s="869"/>
      <c r="G792" s="278"/>
      <c r="I792" s="1050"/>
      <c r="J792" s="6"/>
      <c r="K792" s="6"/>
    </row>
    <row r="793" spans="1:11" x14ac:dyDescent="0.2">
      <c r="B793" s="279"/>
      <c r="C793" s="279"/>
      <c r="D793" s="279"/>
      <c r="E793" s="436"/>
      <c r="F793" s="869"/>
      <c r="G793" s="278"/>
      <c r="I793" s="6"/>
      <c r="J793" s="6"/>
      <c r="K793" s="6"/>
    </row>
    <row r="794" spans="1:11" x14ac:dyDescent="0.2">
      <c r="B794" s="279"/>
      <c r="C794" s="279"/>
      <c r="D794" s="279"/>
      <c r="E794" s="436"/>
      <c r="F794" s="869"/>
      <c r="G794" s="278"/>
      <c r="I794" s="6"/>
      <c r="J794" s="6"/>
      <c r="K794" s="6"/>
    </row>
    <row r="795" spans="1:11" x14ac:dyDescent="0.2">
      <c r="B795" s="279"/>
      <c r="C795" s="279"/>
      <c r="D795" s="279"/>
      <c r="E795" s="436"/>
      <c r="F795" s="869"/>
      <c r="G795" s="278"/>
      <c r="I795" s="6"/>
      <c r="J795" s="6"/>
      <c r="K795" s="6"/>
    </row>
    <row r="796" spans="1:11" x14ac:dyDescent="0.2">
      <c r="B796" s="279"/>
      <c r="C796" s="279"/>
      <c r="D796" s="279"/>
      <c r="E796" s="436"/>
      <c r="F796" s="869"/>
      <c r="G796" s="278"/>
      <c r="I796" s="6"/>
      <c r="J796" s="6"/>
      <c r="K796" s="6"/>
    </row>
    <row r="797" spans="1:11" x14ac:dyDescent="0.2">
      <c r="B797" s="200"/>
      <c r="C797" s="200"/>
      <c r="D797" s="200"/>
      <c r="E797" s="396"/>
      <c r="F797" s="884"/>
      <c r="G797" s="394"/>
      <c r="I797" s="6"/>
      <c r="J797" s="6"/>
      <c r="K797" s="6"/>
    </row>
    <row r="798" spans="1:11" x14ac:dyDescent="0.2">
      <c r="B798" s="200"/>
      <c r="C798" s="200"/>
      <c r="D798" s="200"/>
      <c r="E798" s="396"/>
      <c r="F798" s="884"/>
      <c r="G798" s="394"/>
      <c r="I798" s="6"/>
      <c r="J798" s="6"/>
      <c r="K798" s="6"/>
    </row>
    <row r="799" spans="1:11" x14ac:dyDescent="0.2">
      <c r="B799" s="279"/>
      <c r="C799" s="279"/>
      <c r="D799" s="279"/>
      <c r="E799" s="436"/>
      <c r="F799" s="869"/>
      <c r="G799" s="278"/>
      <c r="I799" s="6"/>
      <c r="J799" s="6"/>
      <c r="K799" s="6"/>
    </row>
    <row r="800" spans="1:11" x14ac:dyDescent="0.2">
      <c r="B800" s="279"/>
      <c r="C800" s="279"/>
      <c r="D800" s="279"/>
      <c r="E800" s="436"/>
      <c r="F800" s="869"/>
      <c r="G800" s="278"/>
      <c r="I800" s="6"/>
      <c r="J800" s="6"/>
      <c r="K800" s="6"/>
    </row>
    <row r="801" spans="2:11" x14ac:dyDescent="0.2">
      <c r="B801" s="279"/>
      <c r="C801" s="279"/>
      <c r="D801" s="279"/>
      <c r="E801" s="436"/>
      <c r="F801" s="869"/>
      <c r="G801" s="278"/>
      <c r="I801" s="6"/>
      <c r="J801" s="6"/>
      <c r="K801" s="6"/>
    </row>
    <row r="802" spans="2:11" x14ac:dyDescent="0.2">
      <c r="B802" s="279"/>
      <c r="C802" s="279"/>
      <c r="D802" s="279"/>
      <c r="E802" s="436"/>
      <c r="F802" s="869"/>
      <c r="G802" s="278"/>
      <c r="I802" s="6"/>
      <c r="J802" s="6"/>
      <c r="K802" s="6"/>
    </row>
    <row r="803" spans="2:11" x14ac:dyDescent="0.2">
      <c r="B803" s="279"/>
      <c r="C803" s="279"/>
      <c r="D803" s="279"/>
      <c r="E803" s="436"/>
      <c r="F803" s="869"/>
      <c r="G803" s="278"/>
      <c r="I803" s="6"/>
      <c r="J803" s="6"/>
      <c r="K803" s="6"/>
    </row>
    <row r="804" spans="2:11" x14ac:dyDescent="0.2">
      <c r="B804" s="279"/>
      <c r="C804" s="279"/>
      <c r="D804" s="279"/>
      <c r="E804" s="436"/>
      <c r="F804" s="869"/>
      <c r="G804" s="278"/>
      <c r="I804" s="6"/>
      <c r="J804" s="6"/>
      <c r="K804" s="6"/>
    </row>
    <row r="805" spans="2:11" x14ac:dyDescent="0.2">
      <c r="B805" s="279"/>
      <c r="C805" s="279"/>
      <c r="D805" s="279"/>
      <c r="E805" s="436"/>
      <c r="F805" s="869"/>
      <c r="G805" s="278"/>
      <c r="I805" s="6"/>
      <c r="J805" s="6"/>
      <c r="K805" s="6"/>
    </row>
    <row r="806" spans="2:11" x14ac:dyDescent="0.2">
      <c r="B806" s="279"/>
      <c r="C806" s="279"/>
      <c r="D806" s="279"/>
      <c r="E806" s="436"/>
      <c r="F806" s="869"/>
      <c r="G806" s="278"/>
      <c r="I806" s="6"/>
      <c r="J806" s="6"/>
      <c r="K806" s="6"/>
    </row>
    <row r="807" spans="2:11" x14ac:dyDescent="0.2">
      <c r="B807" s="279"/>
      <c r="C807" s="279"/>
      <c r="D807" s="279"/>
      <c r="E807" s="436"/>
      <c r="F807" s="869"/>
      <c r="G807" s="278"/>
      <c r="I807" s="6"/>
      <c r="J807" s="6"/>
      <c r="K807" s="6"/>
    </row>
    <row r="808" spans="2:11" x14ac:dyDescent="0.2">
      <c r="B808" s="279"/>
      <c r="C808" s="279"/>
      <c r="D808" s="279"/>
      <c r="E808" s="436"/>
      <c r="F808" s="869"/>
      <c r="G808" s="278"/>
      <c r="I808" s="6"/>
      <c r="J808" s="6"/>
      <c r="K808" s="6"/>
    </row>
    <row r="809" spans="2:11" x14ac:dyDescent="0.2">
      <c r="B809" s="279"/>
      <c r="C809" s="279"/>
      <c r="D809" s="279"/>
      <c r="E809" s="436"/>
      <c r="F809" s="869"/>
      <c r="G809" s="278"/>
      <c r="I809" s="6"/>
      <c r="J809" s="6"/>
      <c r="K809" s="6"/>
    </row>
    <row r="810" spans="2:11" x14ac:dyDescent="0.2">
      <c r="B810" s="279"/>
      <c r="C810" s="279"/>
      <c r="D810" s="279"/>
      <c r="E810" s="436"/>
      <c r="F810" s="869"/>
      <c r="G810" s="278"/>
      <c r="I810" s="6"/>
      <c r="J810" s="6"/>
      <c r="K810" s="6"/>
    </row>
    <row r="811" spans="2:11" x14ac:dyDescent="0.2">
      <c r="B811" s="279"/>
      <c r="C811" s="279"/>
      <c r="D811" s="279"/>
      <c r="E811" s="436"/>
      <c r="F811" s="869"/>
      <c r="G811" s="278"/>
      <c r="I811" s="6"/>
      <c r="J811" s="6"/>
      <c r="K811" s="6"/>
    </row>
    <row r="812" spans="2:11" x14ac:dyDescent="0.2">
      <c r="B812" s="279"/>
      <c r="C812" s="279"/>
      <c r="D812" s="279"/>
      <c r="E812" s="436"/>
      <c r="F812" s="869"/>
      <c r="G812" s="278"/>
      <c r="I812" s="6"/>
      <c r="J812" s="6"/>
      <c r="K812" s="6"/>
    </row>
    <row r="813" spans="2:11" x14ac:dyDescent="0.2">
      <c r="B813" s="279"/>
      <c r="C813" s="279"/>
      <c r="D813" s="279"/>
      <c r="E813" s="436"/>
      <c r="F813" s="869"/>
      <c r="G813" s="278"/>
      <c r="I813" s="6"/>
      <c r="J813" s="6"/>
      <c r="K813" s="6"/>
    </row>
    <row r="814" spans="2:11" x14ac:dyDescent="0.2">
      <c r="B814" s="279"/>
      <c r="C814" s="279"/>
      <c r="D814" s="279"/>
      <c r="E814" s="436"/>
      <c r="F814" s="869"/>
      <c r="G814" s="278"/>
      <c r="I814" s="6"/>
      <c r="J814" s="6"/>
      <c r="K814" s="6"/>
    </row>
    <row r="815" spans="2:11" x14ac:dyDescent="0.2">
      <c r="B815" s="279"/>
      <c r="C815" s="279"/>
      <c r="D815" s="279"/>
      <c r="E815" s="436"/>
      <c r="F815" s="869"/>
      <c r="G815" s="278"/>
      <c r="I815" s="6"/>
      <c r="J815" s="6"/>
      <c r="K815" s="6"/>
    </row>
    <row r="816" spans="2:11" x14ac:dyDescent="0.2">
      <c r="B816" s="279"/>
      <c r="C816" s="279"/>
      <c r="D816" s="279"/>
      <c r="E816" s="436"/>
      <c r="F816" s="869"/>
      <c r="G816" s="278"/>
      <c r="I816" s="6"/>
      <c r="J816" s="6"/>
      <c r="K816" s="6"/>
    </row>
    <row r="817" spans="2:11" x14ac:dyDescent="0.2">
      <c r="B817" s="279"/>
      <c r="C817" s="279"/>
      <c r="D817" s="279"/>
      <c r="E817" s="436"/>
      <c r="F817" s="869"/>
      <c r="G817" s="278"/>
      <c r="I817" s="6"/>
      <c r="J817" s="6"/>
      <c r="K817" s="6"/>
    </row>
    <row r="818" spans="2:11" x14ac:dyDescent="0.2">
      <c r="B818" s="279"/>
      <c r="C818" s="279"/>
      <c r="D818" s="279"/>
      <c r="E818" s="436"/>
      <c r="F818" s="869"/>
      <c r="G818" s="278"/>
      <c r="I818" s="6"/>
      <c r="J818" s="6"/>
      <c r="K818" s="6"/>
    </row>
    <row r="819" spans="2:11" x14ac:dyDescent="0.2">
      <c r="B819" s="279"/>
      <c r="C819" s="279"/>
      <c r="D819" s="279"/>
      <c r="E819" s="436"/>
      <c r="F819" s="869"/>
      <c r="G819" s="278"/>
      <c r="I819" s="6"/>
      <c r="J819" s="6"/>
      <c r="K819" s="6"/>
    </row>
    <row r="820" spans="2:11" x14ac:dyDescent="0.2">
      <c r="B820" s="279"/>
      <c r="C820" s="279"/>
      <c r="D820" s="279"/>
      <c r="E820" s="436"/>
      <c r="F820" s="869"/>
      <c r="G820" s="278"/>
      <c r="I820" s="6"/>
      <c r="J820" s="6"/>
      <c r="K820" s="6"/>
    </row>
    <row r="821" spans="2:11" x14ac:dyDescent="0.2">
      <c r="B821" s="279"/>
      <c r="C821" s="279"/>
      <c r="D821" s="279"/>
      <c r="E821" s="436"/>
      <c r="F821" s="869"/>
      <c r="G821" s="278"/>
      <c r="I821" s="6"/>
      <c r="J821" s="6"/>
      <c r="K821" s="6"/>
    </row>
    <row r="822" spans="2:11" x14ac:dyDescent="0.2">
      <c r="B822" s="279"/>
      <c r="C822" s="279"/>
      <c r="D822" s="279"/>
      <c r="E822" s="436"/>
      <c r="F822" s="869"/>
      <c r="G822" s="278"/>
      <c r="I822" s="6"/>
      <c r="J822" s="6"/>
      <c r="K822" s="6"/>
    </row>
    <row r="823" spans="2:11" x14ac:dyDescent="0.2">
      <c r="B823" s="279"/>
      <c r="C823" s="279"/>
      <c r="D823" s="279"/>
      <c r="E823" s="436"/>
      <c r="F823" s="869"/>
      <c r="G823" s="278"/>
      <c r="I823" s="6"/>
      <c r="J823" s="6"/>
      <c r="K823" s="6"/>
    </row>
    <row r="824" spans="2:11" x14ac:dyDescent="0.2">
      <c r="B824" s="279"/>
      <c r="C824" s="279"/>
      <c r="D824" s="279"/>
      <c r="E824" s="436"/>
      <c r="F824" s="869"/>
      <c r="G824" s="278"/>
      <c r="I824" s="6"/>
      <c r="J824" s="6"/>
      <c r="K824" s="6"/>
    </row>
    <row r="825" spans="2:11" x14ac:dyDescent="0.2">
      <c r="B825" s="279"/>
      <c r="C825" s="279"/>
      <c r="D825" s="279"/>
      <c r="E825" s="436"/>
      <c r="F825" s="869"/>
      <c r="G825" s="278"/>
      <c r="I825" s="6"/>
      <c r="J825" s="6"/>
      <c r="K825" s="6"/>
    </row>
    <row r="826" spans="2:11" x14ac:dyDescent="0.2">
      <c r="B826" s="279"/>
      <c r="C826" s="279"/>
      <c r="D826" s="279"/>
      <c r="E826" s="436"/>
      <c r="F826" s="869"/>
      <c r="G826" s="278"/>
      <c r="I826" s="6"/>
      <c r="J826" s="6"/>
      <c r="K826" s="6"/>
    </row>
    <row r="827" spans="2:11" x14ac:dyDescent="0.2">
      <c r="B827" s="279"/>
      <c r="C827" s="279"/>
      <c r="D827" s="279"/>
      <c r="E827" s="436"/>
      <c r="F827" s="869"/>
      <c r="G827" s="278"/>
      <c r="I827" s="6"/>
      <c r="J827" s="6"/>
      <c r="K827" s="6"/>
    </row>
    <row r="828" spans="2:11" x14ac:dyDescent="0.2">
      <c r="B828" s="279"/>
      <c r="C828" s="279"/>
      <c r="D828" s="279"/>
      <c r="E828" s="436"/>
      <c r="F828" s="869"/>
      <c r="G828" s="278"/>
      <c r="I828" s="6"/>
      <c r="J828" s="6"/>
      <c r="K828" s="6"/>
    </row>
    <row r="829" spans="2:11" x14ac:dyDescent="0.2">
      <c r="B829" s="279"/>
      <c r="C829" s="279"/>
      <c r="D829" s="279"/>
      <c r="E829" s="436"/>
      <c r="F829" s="869"/>
      <c r="G829" s="278"/>
      <c r="I829" s="6"/>
      <c r="J829" s="6"/>
      <c r="K829" s="6"/>
    </row>
    <row r="830" spans="2:11" x14ac:dyDescent="0.2">
      <c r="B830" s="279"/>
      <c r="C830" s="279"/>
      <c r="D830" s="279"/>
      <c r="E830" s="436"/>
      <c r="F830" s="869"/>
      <c r="G830" s="278"/>
      <c r="I830" s="6"/>
      <c r="J830" s="6"/>
      <c r="K830" s="6"/>
    </row>
    <row r="831" spans="2:11" x14ac:dyDescent="0.2">
      <c r="B831" s="279"/>
      <c r="C831" s="279"/>
      <c r="D831" s="279"/>
      <c r="E831" s="436"/>
      <c r="F831" s="869"/>
      <c r="G831" s="278"/>
      <c r="I831" s="6"/>
      <c r="J831" s="6"/>
      <c r="K831" s="6"/>
    </row>
    <row r="832" spans="2:11" x14ac:dyDescent="0.2">
      <c r="B832" s="279"/>
      <c r="C832" s="279"/>
      <c r="D832" s="279"/>
      <c r="E832" s="436"/>
      <c r="F832" s="869"/>
      <c r="G832" s="278"/>
      <c r="I832" s="6"/>
      <c r="J832" s="6"/>
      <c r="K832" s="6"/>
    </row>
    <row r="833" spans="2:11" x14ac:dyDescent="0.2">
      <c r="B833" s="279"/>
      <c r="C833" s="279"/>
      <c r="D833" s="279"/>
      <c r="E833" s="436"/>
      <c r="F833" s="869"/>
      <c r="G833" s="278"/>
      <c r="I833" s="6"/>
      <c r="J833" s="6"/>
      <c r="K833" s="6"/>
    </row>
    <row r="834" spans="2:11" x14ac:dyDescent="0.2">
      <c r="B834" s="279"/>
      <c r="C834" s="279"/>
      <c r="D834" s="279"/>
      <c r="E834" s="436"/>
      <c r="F834" s="869"/>
      <c r="G834" s="278"/>
      <c r="I834" s="6"/>
      <c r="J834" s="6"/>
      <c r="K834" s="6"/>
    </row>
    <row r="835" spans="2:11" x14ac:dyDescent="0.2">
      <c r="B835" s="279"/>
      <c r="C835" s="279"/>
      <c r="D835" s="279"/>
      <c r="E835" s="436"/>
      <c r="F835" s="869"/>
      <c r="G835" s="278"/>
      <c r="I835" s="6"/>
      <c r="J835" s="6"/>
      <c r="K835" s="6"/>
    </row>
    <row r="836" spans="2:11" x14ac:dyDescent="0.2">
      <c r="B836" s="279"/>
      <c r="C836" s="279"/>
      <c r="D836" s="279"/>
      <c r="E836" s="436"/>
      <c r="F836" s="869"/>
      <c r="G836" s="278"/>
      <c r="I836" s="6"/>
      <c r="J836" s="6"/>
      <c r="K836" s="6"/>
    </row>
    <row r="837" spans="2:11" x14ac:dyDescent="0.2">
      <c r="B837" s="279"/>
      <c r="C837" s="279"/>
      <c r="D837" s="279"/>
      <c r="E837" s="436"/>
      <c r="F837" s="869"/>
      <c r="G837" s="278"/>
      <c r="I837" s="6"/>
      <c r="J837" s="6"/>
      <c r="K837" s="6"/>
    </row>
    <row r="838" spans="2:11" x14ac:dyDescent="0.2">
      <c r="B838" s="279"/>
      <c r="C838" s="279"/>
      <c r="D838" s="279"/>
      <c r="E838" s="436"/>
      <c r="F838" s="869"/>
      <c r="G838" s="278"/>
      <c r="I838" s="6"/>
      <c r="J838" s="6"/>
      <c r="K838" s="6"/>
    </row>
    <row r="839" spans="2:11" x14ac:dyDescent="0.2">
      <c r="B839" s="279"/>
      <c r="C839" s="279"/>
      <c r="D839" s="279"/>
      <c r="E839" s="436"/>
      <c r="F839" s="869"/>
      <c r="G839" s="278"/>
      <c r="I839" s="6"/>
      <c r="J839" s="6"/>
      <c r="K839" s="6"/>
    </row>
    <row r="840" spans="2:11" x14ac:dyDescent="0.2">
      <c r="B840" s="279"/>
      <c r="C840" s="279"/>
      <c r="D840" s="279"/>
      <c r="E840" s="436"/>
      <c r="F840" s="869"/>
      <c r="G840" s="278"/>
      <c r="I840" s="6"/>
      <c r="J840" s="6"/>
      <c r="K840" s="6"/>
    </row>
    <row r="841" spans="2:11" x14ac:dyDescent="0.2">
      <c r="B841" s="279"/>
      <c r="C841" s="279"/>
      <c r="D841" s="279"/>
      <c r="E841" s="436"/>
      <c r="F841" s="869"/>
      <c r="G841" s="278"/>
      <c r="I841" s="6"/>
      <c r="J841" s="6"/>
      <c r="K841" s="6"/>
    </row>
    <row r="842" spans="2:11" x14ac:dyDescent="0.2">
      <c r="B842" s="279"/>
      <c r="C842" s="279"/>
      <c r="D842" s="279"/>
      <c r="E842" s="436"/>
      <c r="F842" s="869"/>
      <c r="G842" s="278"/>
      <c r="I842" s="6"/>
      <c r="J842" s="6"/>
      <c r="K842" s="6"/>
    </row>
    <row r="843" spans="2:11" x14ac:dyDescent="0.2">
      <c r="B843" s="279"/>
      <c r="C843" s="279"/>
      <c r="D843" s="279"/>
      <c r="E843" s="436"/>
      <c r="F843" s="869"/>
      <c r="G843" s="278"/>
      <c r="I843" s="6"/>
      <c r="J843" s="6"/>
      <c r="K843" s="6"/>
    </row>
    <row r="844" spans="2:11" x14ac:dyDescent="0.2">
      <c r="B844" s="279"/>
      <c r="C844" s="279"/>
      <c r="D844" s="279"/>
      <c r="E844" s="436"/>
      <c r="F844" s="869"/>
      <c r="G844" s="278"/>
      <c r="I844" s="6"/>
      <c r="J844" s="6"/>
      <c r="K844" s="6"/>
    </row>
    <row r="845" spans="2:11" x14ac:dyDescent="0.2">
      <c r="B845" s="279"/>
      <c r="C845" s="279"/>
      <c r="D845" s="279"/>
      <c r="E845" s="436"/>
      <c r="F845" s="869"/>
      <c r="G845" s="278"/>
      <c r="I845" s="6"/>
      <c r="J845" s="6"/>
      <c r="K845" s="6"/>
    </row>
    <row r="846" spans="2:11" x14ac:dyDescent="0.2">
      <c r="B846" s="279"/>
      <c r="C846" s="279"/>
      <c r="D846" s="279"/>
      <c r="E846" s="436"/>
      <c r="F846" s="869"/>
      <c r="G846" s="278"/>
      <c r="I846" s="6"/>
      <c r="J846" s="6"/>
      <c r="K846" s="6"/>
    </row>
    <row r="847" spans="2:11" x14ac:dyDescent="0.2">
      <c r="B847" s="279"/>
      <c r="C847" s="279"/>
      <c r="D847" s="279"/>
      <c r="E847" s="436"/>
      <c r="F847" s="869"/>
      <c r="G847" s="278"/>
      <c r="I847" s="6"/>
      <c r="J847" s="6"/>
      <c r="K847" s="6"/>
    </row>
    <row r="848" spans="2:11" x14ac:dyDescent="0.2">
      <c r="B848" s="279"/>
      <c r="C848" s="279"/>
      <c r="D848" s="279"/>
      <c r="E848" s="436"/>
      <c r="F848" s="869"/>
      <c r="G848" s="278"/>
      <c r="I848" s="6"/>
      <c r="J848" s="6"/>
      <c r="K848" s="6"/>
    </row>
    <row r="849" spans="2:11" x14ac:dyDescent="0.2">
      <c r="B849" s="279"/>
      <c r="C849" s="279"/>
      <c r="D849" s="279"/>
      <c r="E849" s="436"/>
      <c r="F849" s="869"/>
      <c r="G849" s="278"/>
      <c r="I849" s="6"/>
      <c r="J849" s="6"/>
      <c r="K849" s="6"/>
    </row>
    <row r="850" spans="2:11" x14ac:dyDescent="0.2">
      <c r="B850" s="279"/>
      <c r="C850" s="279"/>
      <c r="D850" s="279"/>
      <c r="E850" s="436"/>
      <c r="F850" s="869"/>
      <c r="G850" s="278"/>
      <c r="I850" s="6"/>
      <c r="J850" s="6"/>
      <c r="K850" s="6"/>
    </row>
    <row r="851" spans="2:11" x14ac:dyDescent="0.2">
      <c r="B851" s="279"/>
      <c r="C851" s="279"/>
      <c r="D851" s="279"/>
      <c r="E851" s="436"/>
      <c r="F851" s="869"/>
      <c r="G851" s="278"/>
      <c r="I851" s="6"/>
      <c r="J851" s="6"/>
      <c r="K851" s="6"/>
    </row>
    <row r="852" spans="2:11" x14ac:dyDescent="0.2">
      <c r="B852" s="279"/>
      <c r="C852" s="279"/>
      <c r="D852" s="279"/>
      <c r="E852" s="436"/>
      <c r="F852" s="869"/>
      <c r="G852" s="278"/>
      <c r="I852" s="6"/>
      <c r="J852" s="6"/>
      <c r="K852" s="6"/>
    </row>
    <row r="853" spans="2:11" x14ac:dyDescent="0.2">
      <c r="B853" s="279"/>
      <c r="C853" s="279"/>
      <c r="D853" s="279"/>
      <c r="E853" s="436"/>
      <c r="F853" s="869"/>
      <c r="G853" s="278"/>
      <c r="I853" s="6"/>
      <c r="J853" s="6"/>
      <c r="K853" s="6"/>
    </row>
    <row r="854" spans="2:11" x14ac:dyDescent="0.2">
      <c r="B854" s="279"/>
      <c r="C854" s="279"/>
      <c r="D854" s="279"/>
      <c r="E854" s="436"/>
      <c r="F854" s="869"/>
      <c r="G854" s="278"/>
      <c r="I854" s="6"/>
      <c r="J854" s="6"/>
      <c r="K854" s="6"/>
    </row>
    <row r="855" spans="2:11" x14ac:dyDescent="0.2">
      <c r="B855" s="279"/>
      <c r="C855" s="279"/>
      <c r="D855" s="279"/>
      <c r="E855" s="436"/>
      <c r="F855" s="869"/>
      <c r="G855" s="278"/>
      <c r="I855" s="6"/>
      <c r="J855" s="6"/>
      <c r="K855" s="6"/>
    </row>
    <row r="856" spans="2:11" x14ac:dyDescent="0.2">
      <c r="B856" s="279"/>
      <c r="C856" s="279"/>
      <c r="D856" s="279"/>
      <c r="E856" s="436"/>
      <c r="F856" s="869"/>
      <c r="G856" s="278"/>
      <c r="I856" s="6"/>
      <c r="J856" s="6"/>
      <c r="K856" s="6"/>
    </row>
    <row r="857" spans="2:11" x14ac:dyDescent="0.2">
      <c r="B857" s="279"/>
      <c r="C857" s="279"/>
      <c r="D857" s="279"/>
      <c r="E857" s="436"/>
      <c r="F857" s="869"/>
      <c r="G857" s="278"/>
      <c r="I857" s="6"/>
      <c r="J857" s="6"/>
      <c r="K857" s="6"/>
    </row>
    <row r="858" spans="2:11" x14ac:dyDescent="0.2">
      <c r="B858" s="279"/>
      <c r="C858" s="279"/>
      <c r="D858" s="279"/>
      <c r="E858" s="436"/>
      <c r="F858" s="869"/>
      <c r="G858" s="278"/>
      <c r="I858" s="6"/>
      <c r="J858" s="6"/>
      <c r="K858" s="6"/>
    </row>
    <row r="859" spans="2:11" x14ac:dyDescent="0.2">
      <c r="B859" s="279"/>
      <c r="C859" s="279"/>
      <c r="D859" s="279"/>
      <c r="E859" s="436"/>
      <c r="F859" s="869"/>
      <c r="G859" s="278"/>
      <c r="I859" s="6"/>
      <c r="J859" s="6"/>
      <c r="K859" s="6"/>
    </row>
    <row r="860" spans="2:11" x14ac:dyDescent="0.2">
      <c r="B860" s="279"/>
      <c r="C860" s="279"/>
      <c r="D860" s="279"/>
      <c r="E860" s="436"/>
      <c r="F860" s="869"/>
      <c r="G860" s="278"/>
      <c r="I860" s="6"/>
      <c r="J860" s="6"/>
      <c r="K860" s="6"/>
    </row>
    <row r="861" spans="2:11" x14ac:dyDescent="0.2">
      <c r="B861" s="279"/>
      <c r="C861" s="279"/>
      <c r="D861" s="279"/>
      <c r="E861" s="436"/>
      <c r="F861" s="869"/>
      <c r="G861" s="278"/>
      <c r="I861" s="6"/>
      <c r="J861" s="6"/>
      <c r="K861" s="6"/>
    </row>
    <row r="862" spans="2:11" x14ac:dyDescent="0.2">
      <c r="B862" s="279"/>
      <c r="C862" s="279"/>
      <c r="D862" s="279"/>
      <c r="E862" s="436"/>
      <c r="F862" s="869"/>
      <c r="G862" s="278"/>
      <c r="I862" s="6"/>
      <c r="J862" s="6"/>
      <c r="K862" s="6"/>
    </row>
    <row r="863" spans="2:11" x14ac:dyDescent="0.2">
      <c r="B863" s="279"/>
      <c r="C863" s="279"/>
      <c r="D863" s="279"/>
      <c r="E863" s="436"/>
      <c r="F863" s="869"/>
      <c r="G863" s="278"/>
      <c r="I863" s="6"/>
      <c r="J863" s="6"/>
      <c r="K863" s="6"/>
    </row>
    <row r="864" spans="2:11" x14ac:dyDescent="0.2">
      <c r="B864" s="279"/>
      <c r="C864" s="279"/>
      <c r="D864" s="279"/>
      <c r="E864" s="436"/>
      <c r="F864" s="869"/>
      <c r="G864" s="278"/>
      <c r="I864" s="6"/>
      <c r="J864" s="6"/>
      <c r="K864" s="6"/>
    </row>
    <row r="865" spans="2:11" x14ac:dyDescent="0.2">
      <c r="B865" s="279"/>
      <c r="C865" s="279"/>
      <c r="D865" s="279"/>
      <c r="E865" s="436"/>
      <c r="F865" s="869"/>
      <c r="G865" s="278"/>
      <c r="I865" s="6"/>
      <c r="J865" s="6"/>
      <c r="K865" s="6"/>
    </row>
    <row r="866" spans="2:11" x14ac:dyDescent="0.2">
      <c r="B866" s="279"/>
      <c r="C866" s="279"/>
      <c r="D866" s="279"/>
      <c r="E866" s="436"/>
      <c r="F866" s="869"/>
      <c r="G866" s="278"/>
      <c r="I866" s="6"/>
      <c r="J866" s="6"/>
      <c r="K866" s="6"/>
    </row>
    <row r="867" spans="2:11" x14ac:dyDescent="0.2">
      <c r="B867" s="279"/>
      <c r="C867" s="279"/>
      <c r="D867" s="279"/>
      <c r="E867" s="436"/>
      <c r="F867" s="869"/>
      <c r="G867" s="278"/>
      <c r="I867" s="6"/>
      <c r="J867" s="6"/>
      <c r="K867" s="6"/>
    </row>
    <row r="868" spans="2:11" x14ac:dyDescent="0.2">
      <c r="B868" s="279"/>
      <c r="C868" s="279"/>
      <c r="D868" s="279"/>
      <c r="E868" s="436"/>
      <c r="F868" s="869"/>
      <c r="G868" s="278"/>
      <c r="I868" s="6"/>
      <c r="J868" s="6"/>
      <c r="K868" s="6"/>
    </row>
    <row r="869" spans="2:11" x14ac:dyDescent="0.2">
      <c r="B869" s="279"/>
      <c r="C869" s="279"/>
      <c r="D869" s="279"/>
      <c r="E869" s="436"/>
      <c r="F869" s="869"/>
      <c r="G869" s="278"/>
      <c r="I869" s="6"/>
      <c r="J869" s="6"/>
      <c r="K869" s="6"/>
    </row>
    <row r="870" spans="2:11" x14ac:dyDescent="0.2">
      <c r="B870" s="279"/>
      <c r="C870" s="279"/>
      <c r="D870" s="279"/>
      <c r="E870" s="436"/>
      <c r="F870" s="869"/>
      <c r="G870" s="278"/>
      <c r="I870" s="6"/>
      <c r="J870" s="6"/>
      <c r="K870" s="6"/>
    </row>
    <row r="871" spans="2:11" x14ac:dyDescent="0.2">
      <c r="B871" s="279"/>
      <c r="C871" s="279"/>
      <c r="D871" s="279"/>
      <c r="E871" s="436"/>
      <c r="F871" s="869"/>
      <c r="G871" s="278"/>
      <c r="I871" s="6"/>
      <c r="J871" s="6"/>
      <c r="K871" s="6"/>
    </row>
    <row r="872" spans="2:11" x14ac:dyDescent="0.2">
      <c r="B872" s="279"/>
      <c r="C872" s="279"/>
      <c r="D872" s="279"/>
      <c r="E872" s="436"/>
      <c r="F872" s="869"/>
      <c r="G872" s="278"/>
      <c r="I872" s="6"/>
      <c r="J872" s="6"/>
      <c r="K872" s="6"/>
    </row>
    <row r="873" spans="2:11" x14ac:dyDescent="0.2">
      <c r="B873" s="279"/>
      <c r="C873" s="279"/>
      <c r="D873" s="279"/>
      <c r="E873" s="436"/>
      <c r="F873" s="869"/>
      <c r="G873" s="278"/>
      <c r="I873" s="6"/>
      <c r="J873" s="6"/>
      <c r="K873" s="6"/>
    </row>
    <row r="874" spans="2:11" x14ac:dyDescent="0.2">
      <c r="B874" s="279"/>
      <c r="C874" s="279"/>
      <c r="D874" s="279"/>
      <c r="E874" s="436"/>
      <c r="F874" s="869"/>
      <c r="G874" s="278"/>
      <c r="I874" s="6"/>
      <c r="J874" s="6"/>
      <c r="K874" s="6"/>
    </row>
    <row r="875" spans="2:11" x14ac:dyDescent="0.2">
      <c r="B875" s="279"/>
      <c r="C875" s="279"/>
      <c r="D875" s="279"/>
      <c r="E875" s="436"/>
      <c r="F875" s="869"/>
      <c r="G875" s="278"/>
      <c r="I875" s="6"/>
      <c r="J875" s="6"/>
      <c r="K875" s="6"/>
    </row>
    <row r="876" spans="2:11" x14ac:dyDescent="0.2">
      <c r="B876" s="279"/>
      <c r="C876" s="279"/>
      <c r="D876" s="279"/>
      <c r="E876" s="436"/>
      <c r="F876" s="869"/>
      <c r="G876" s="278"/>
      <c r="I876" s="6"/>
      <c r="J876" s="6"/>
      <c r="K876" s="6"/>
    </row>
    <row r="877" spans="2:11" x14ac:dyDescent="0.2">
      <c r="B877" s="279"/>
      <c r="C877" s="279"/>
      <c r="D877" s="279"/>
      <c r="E877" s="436"/>
      <c r="F877" s="869"/>
      <c r="G877" s="278"/>
      <c r="I877" s="6"/>
      <c r="J877" s="6"/>
      <c r="K877" s="6"/>
    </row>
    <row r="878" spans="2:11" x14ac:dyDescent="0.2">
      <c r="B878" s="279"/>
      <c r="C878" s="279"/>
      <c r="D878" s="279"/>
      <c r="E878" s="436"/>
      <c r="F878" s="869"/>
      <c r="G878" s="278"/>
      <c r="I878" s="6"/>
      <c r="J878" s="6"/>
      <c r="K878" s="6"/>
    </row>
    <row r="879" spans="2:11" x14ac:dyDescent="0.2">
      <c r="B879" s="279"/>
      <c r="C879" s="279"/>
      <c r="D879" s="279"/>
      <c r="E879" s="436"/>
      <c r="F879" s="869"/>
      <c r="G879" s="278"/>
      <c r="I879" s="6"/>
      <c r="J879" s="6"/>
      <c r="K879" s="6"/>
    </row>
    <row r="880" spans="2:11" x14ac:dyDescent="0.2">
      <c r="B880" s="279"/>
      <c r="C880" s="279"/>
      <c r="D880" s="279"/>
      <c r="E880" s="436"/>
      <c r="F880" s="869"/>
      <c r="G880" s="278"/>
      <c r="I880" s="6"/>
      <c r="J880" s="6"/>
      <c r="K880" s="6"/>
    </row>
    <row r="881" spans="2:11" x14ac:dyDescent="0.2">
      <c r="B881" s="279"/>
      <c r="C881" s="279"/>
      <c r="D881" s="279"/>
      <c r="E881" s="436"/>
      <c r="F881" s="869"/>
      <c r="G881" s="278"/>
      <c r="I881" s="6"/>
      <c r="J881" s="6"/>
      <c r="K881" s="6"/>
    </row>
    <row r="882" spans="2:11" x14ac:dyDescent="0.2">
      <c r="B882" s="279"/>
      <c r="C882" s="279"/>
      <c r="D882" s="279"/>
      <c r="E882" s="436"/>
      <c r="F882" s="869"/>
      <c r="G882" s="278"/>
      <c r="I882" s="6"/>
      <c r="J882" s="6"/>
      <c r="K882" s="6"/>
    </row>
    <row r="883" spans="2:11" x14ac:dyDescent="0.2">
      <c r="B883" s="279"/>
      <c r="C883" s="279"/>
      <c r="D883" s="279"/>
      <c r="E883" s="436"/>
      <c r="F883" s="869"/>
      <c r="G883" s="278"/>
      <c r="I883" s="6"/>
      <c r="J883" s="6"/>
      <c r="K883" s="6"/>
    </row>
    <row r="884" spans="2:11" x14ac:dyDescent="0.2">
      <c r="B884" s="279"/>
      <c r="C884" s="279"/>
      <c r="D884" s="279"/>
      <c r="E884" s="436"/>
      <c r="F884" s="869"/>
      <c r="G884" s="278"/>
      <c r="I884" s="6"/>
      <c r="J884" s="6"/>
      <c r="K884" s="6"/>
    </row>
    <row r="885" spans="2:11" x14ac:dyDescent="0.2">
      <c r="B885" s="279"/>
      <c r="C885" s="279"/>
      <c r="D885" s="279"/>
      <c r="E885" s="436"/>
      <c r="F885" s="869"/>
      <c r="G885" s="278"/>
      <c r="I885" s="6"/>
      <c r="J885" s="6"/>
      <c r="K885" s="6"/>
    </row>
    <row r="886" spans="2:11" x14ac:dyDescent="0.2">
      <c r="B886" s="279"/>
      <c r="C886" s="279"/>
      <c r="D886" s="279"/>
      <c r="E886" s="436"/>
      <c r="F886" s="869"/>
      <c r="G886" s="278"/>
      <c r="I886" s="6"/>
      <c r="J886" s="6"/>
      <c r="K886" s="6"/>
    </row>
    <row r="887" spans="2:11" x14ac:dyDescent="0.2">
      <c r="B887" s="279"/>
      <c r="C887" s="279"/>
      <c r="D887" s="279"/>
      <c r="E887" s="436"/>
      <c r="F887" s="869"/>
      <c r="G887" s="278"/>
      <c r="I887" s="6"/>
      <c r="J887" s="6"/>
      <c r="K887" s="6"/>
    </row>
    <row r="888" spans="2:11" x14ac:dyDescent="0.2">
      <c r="B888" s="279"/>
      <c r="C888" s="279"/>
      <c r="D888" s="279"/>
      <c r="E888" s="436"/>
      <c r="F888" s="869"/>
      <c r="G888" s="278"/>
      <c r="I888" s="6"/>
      <c r="J888" s="6"/>
      <c r="K888" s="6"/>
    </row>
    <row r="889" spans="2:11" x14ac:dyDescent="0.2">
      <c r="B889" s="279"/>
      <c r="C889" s="279"/>
      <c r="D889" s="279"/>
      <c r="E889" s="436"/>
      <c r="F889" s="869"/>
      <c r="G889" s="278"/>
      <c r="I889" s="6"/>
      <c r="J889" s="6"/>
      <c r="K889" s="6"/>
    </row>
    <row r="890" spans="2:11" x14ac:dyDescent="0.2">
      <c r="B890" s="279"/>
      <c r="C890" s="279"/>
      <c r="D890" s="279"/>
      <c r="E890" s="436"/>
      <c r="F890" s="869"/>
      <c r="G890" s="278"/>
      <c r="I890" s="6"/>
      <c r="J890" s="6"/>
      <c r="K890" s="6"/>
    </row>
    <row r="891" spans="2:11" x14ac:dyDescent="0.2">
      <c r="B891" s="279"/>
      <c r="C891" s="279"/>
      <c r="D891" s="279"/>
      <c r="E891" s="436"/>
      <c r="F891" s="869"/>
      <c r="G891" s="278"/>
      <c r="I891" s="6"/>
      <c r="J891" s="6"/>
      <c r="K891" s="6"/>
    </row>
    <row r="892" spans="2:11" x14ac:dyDescent="0.2">
      <c r="B892" s="279"/>
      <c r="C892" s="279"/>
      <c r="D892" s="279"/>
      <c r="E892" s="436"/>
      <c r="F892" s="869"/>
      <c r="G892" s="278"/>
      <c r="I892" s="6"/>
      <c r="J892" s="6"/>
      <c r="K892" s="6"/>
    </row>
    <row r="893" spans="2:11" x14ac:dyDescent="0.2">
      <c r="B893" s="279"/>
      <c r="C893" s="279"/>
      <c r="D893" s="279"/>
      <c r="E893" s="436"/>
      <c r="F893" s="869"/>
      <c r="G893" s="278"/>
      <c r="I893" s="6"/>
      <c r="J893" s="6"/>
      <c r="K893" s="6"/>
    </row>
    <row r="894" spans="2:11" x14ac:dyDescent="0.2">
      <c r="B894" s="279"/>
      <c r="C894" s="279"/>
      <c r="D894" s="279"/>
      <c r="E894" s="436"/>
      <c r="F894" s="869"/>
      <c r="G894" s="278"/>
      <c r="I894" s="6"/>
      <c r="J894" s="6"/>
      <c r="K894" s="6"/>
    </row>
    <row r="895" spans="2:11" x14ac:dyDescent="0.2">
      <c r="I895" s="6"/>
      <c r="J895" s="6"/>
      <c r="K895" s="6"/>
    </row>
    <row r="896" spans="2:11" x14ac:dyDescent="0.2">
      <c r="I896" s="6"/>
      <c r="J896" s="6"/>
      <c r="K896" s="6"/>
    </row>
    <row r="897" spans="5:11" x14ac:dyDescent="0.2">
      <c r="I897" s="6"/>
      <c r="J897" s="6"/>
      <c r="K897" s="6"/>
    </row>
    <row r="898" spans="5:11" x14ac:dyDescent="0.2">
      <c r="E898" s="1"/>
      <c r="F898" s="1"/>
      <c r="G898" s="1"/>
      <c r="I898" s="6"/>
      <c r="J898" s="6"/>
      <c r="K898" s="6"/>
    </row>
    <row r="899" spans="5:11" x14ac:dyDescent="0.2">
      <c r="E899" s="1"/>
      <c r="F899" s="1"/>
      <c r="G899" s="1"/>
      <c r="I899" s="6"/>
      <c r="J899" s="6"/>
      <c r="K899" s="6"/>
    </row>
    <row r="900" spans="5:11" x14ac:dyDescent="0.2">
      <c r="E900" s="1"/>
      <c r="F900" s="1"/>
      <c r="G900" s="1"/>
      <c r="I900" s="6"/>
      <c r="J900" s="6"/>
      <c r="K900" s="6"/>
    </row>
    <row r="901" spans="5:11" x14ac:dyDescent="0.2">
      <c r="E901" s="1"/>
      <c r="F901" s="1"/>
      <c r="G901" s="1"/>
      <c r="I901" s="6"/>
      <c r="J901" s="6"/>
      <c r="K901" s="6"/>
    </row>
    <row r="902" spans="5:11" x14ac:dyDescent="0.2">
      <c r="E902" s="1"/>
      <c r="F902" s="1"/>
      <c r="G902" s="1"/>
      <c r="I902" s="6"/>
      <c r="J902" s="6"/>
      <c r="K902" s="6"/>
    </row>
    <row r="903" spans="5:11" x14ac:dyDescent="0.2">
      <c r="E903" s="1"/>
      <c r="F903" s="1"/>
      <c r="G903" s="1"/>
      <c r="I903" s="6"/>
      <c r="J903" s="6"/>
      <c r="K903" s="6"/>
    </row>
    <row r="904" spans="5:11" x14ac:dyDescent="0.2">
      <c r="E904" s="1"/>
      <c r="F904" s="1"/>
      <c r="G904" s="1"/>
      <c r="I904" s="6"/>
      <c r="J904" s="6"/>
      <c r="K904" s="6"/>
    </row>
    <row r="905" spans="5:11" x14ac:dyDescent="0.2">
      <c r="E905" s="1"/>
      <c r="F905" s="1"/>
      <c r="G905" s="1"/>
      <c r="I905" s="6"/>
      <c r="J905" s="6"/>
      <c r="K905" s="6"/>
    </row>
  </sheetData>
  <mergeCells count="2">
    <mergeCell ref="B414:G415"/>
    <mergeCell ref="A1:G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4"/>
  <sheetViews>
    <sheetView view="pageLayout" topLeftCell="A2" zoomScaleNormal="100" workbookViewId="0">
      <selection sqref="A1:XFD1048576"/>
    </sheetView>
  </sheetViews>
  <sheetFormatPr defaultRowHeight="12.75" x14ac:dyDescent="0.2"/>
  <cols>
    <col min="1" max="1" width="4.28515625" style="1" customWidth="1"/>
    <col min="2" max="2" width="5.42578125" style="1" customWidth="1"/>
    <col min="3" max="3" width="5.5703125" style="1" customWidth="1"/>
    <col min="4" max="4" width="29.5703125" style="1" customWidth="1"/>
    <col min="5" max="5" width="10" style="2" customWidth="1"/>
    <col min="6" max="6" width="10.140625" style="859" customWidth="1"/>
    <col min="7" max="7" width="8.85546875" style="3" customWidth="1"/>
    <col min="8" max="8" width="9.5703125" style="3" customWidth="1"/>
    <col min="9" max="9" width="9.140625" style="3"/>
    <col min="10" max="10" width="10.140625" style="3" customWidth="1"/>
    <col min="11" max="11" width="7.7109375" style="3" customWidth="1"/>
    <col min="12" max="12" width="8.42578125" style="1" customWidth="1"/>
    <col min="13" max="13" width="8.5703125" style="1" customWidth="1"/>
    <col min="14" max="14" width="8.42578125" style="1" customWidth="1"/>
    <col min="15" max="256" width="9.140625" style="1"/>
    <col min="257" max="257" width="4.28515625" style="1" customWidth="1"/>
    <col min="258" max="258" width="5.42578125" style="1" customWidth="1"/>
    <col min="259" max="259" width="5.5703125" style="1" customWidth="1"/>
    <col min="260" max="260" width="29.5703125" style="1" customWidth="1"/>
    <col min="261" max="261" width="10" style="1" customWidth="1"/>
    <col min="262" max="262" width="9.28515625" style="1" customWidth="1"/>
    <col min="263" max="263" width="8.85546875" style="1" customWidth="1"/>
    <col min="264" max="264" width="9.5703125" style="1" customWidth="1"/>
    <col min="265" max="265" width="9.140625" style="1"/>
    <col min="266" max="266" width="10.140625" style="1" customWidth="1"/>
    <col min="267" max="267" width="7.7109375" style="1" customWidth="1"/>
    <col min="268" max="268" width="8.42578125" style="1" customWidth="1"/>
    <col min="269" max="269" width="8.5703125" style="1" customWidth="1"/>
    <col min="270" max="270" width="8.42578125" style="1" customWidth="1"/>
    <col min="271" max="512" width="9.140625" style="1"/>
    <col min="513" max="513" width="4.28515625" style="1" customWidth="1"/>
    <col min="514" max="514" width="5.42578125" style="1" customWidth="1"/>
    <col min="515" max="515" width="5.5703125" style="1" customWidth="1"/>
    <col min="516" max="516" width="29.5703125" style="1" customWidth="1"/>
    <col min="517" max="517" width="10" style="1" customWidth="1"/>
    <col min="518" max="518" width="9.28515625" style="1" customWidth="1"/>
    <col min="519" max="519" width="8.85546875" style="1" customWidth="1"/>
    <col min="520" max="520" width="9.5703125" style="1" customWidth="1"/>
    <col min="521" max="521" width="9.140625" style="1"/>
    <col min="522" max="522" width="10.140625" style="1" customWidth="1"/>
    <col min="523" max="523" width="7.7109375" style="1" customWidth="1"/>
    <col min="524" max="524" width="8.42578125" style="1" customWidth="1"/>
    <col min="525" max="525" width="8.5703125" style="1" customWidth="1"/>
    <col min="526" max="526" width="8.42578125" style="1" customWidth="1"/>
    <col min="527" max="768" width="9.140625" style="1"/>
    <col min="769" max="769" width="4.28515625" style="1" customWidth="1"/>
    <col min="770" max="770" width="5.42578125" style="1" customWidth="1"/>
    <col min="771" max="771" width="5.5703125" style="1" customWidth="1"/>
    <col min="772" max="772" width="29.5703125" style="1" customWidth="1"/>
    <col min="773" max="773" width="10" style="1" customWidth="1"/>
    <col min="774" max="774" width="9.28515625" style="1" customWidth="1"/>
    <col min="775" max="775" width="8.85546875" style="1" customWidth="1"/>
    <col min="776" max="776" width="9.5703125" style="1" customWidth="1"/>
    <col min="777" max="777" width="9.140625" style="1"/>
    <col min="778" max="778" width="10.140625" style="1" customWidth="1"/>
    <col min="779" max="779" width="7.7109375" style="1" customWidth="1"/>
    <col min="780" max="780" width="8.42578125" style="1" customWidth="1"/>
    <col min="781" max="781" width="8.5703125" style="1" customWidth="1"/>
    <col min="782" max="782" width="8.42578125" style="1" customWidth="1"/>
    <col min="783" max="1024" width="9.140625" style="1"/>
    <col min="1025" max="1025" width="4.28515625" style="1" customWidth="1"/>
    <col min="1026" max="1026" width="5.42578125" style="1" customWidth="1"/>
    <col min="1027" max="1027" width="5.5703125" style="1" customWidth="1"/>
    <col min="1028" max="1028" width="29.5703125" style="1" customWidth="1"/>
    <col min="1029" max="1029" width="10" style="1" customWidth="1"/>
    <col min="1030" max="1030" width="9.28515625" style="1" customWidth="1"/>
    <col min="1031" max="1031" width="8.85546875" style="1" customWidth="1"/>
    <col min="1032" max="1032" width="9.5703125" style="1" customWidth="1"/>
    <col min="1033" max="1033" width="9.140625" style="1"/>
    <col min="1034" max="1034" width="10.140625" style="1" customWidth="1"/>
    <col min="1035" max="1035" width="7.7109375" style="1" customWidth="1"/>
    <col min="1036" max="1036" width="8.42578125" style="1" customWidth="1"/>
    <col min="1037" max="1037" width="8.5703125" style="1" customWidth="1"/>
    <col min="1038" max="1038" width="8.42578125" style="1" customWidth="1"/>
    <col min="1039" max="1280" width="9.140625" style="1"/>
    <col min="1281" max="1281" width="4.28515625" style="1" customWidth="1"/>
    <col min="1282" max="1282" width="5.42578125" style="1" customWidth="1"/>
    <col min="1283" max="1283" width="5.5703125" style="1" customWidth="1"/>
    <col min="1284" max="1284" width="29.5703125" style="1" customWidth="1"/>
    <col min="1285" max="1285" width="10" style="1" customWidth="1"/>
    <col min="1286" max="1286" width="9.28515625" style="1" customWidth="1"/>
    <col min="1287" max="1287" width="8.85546875" style="1" customWidth="1"/>
    <col min="1288" max="1288" width="9.5703125" style="1" customWidth="1"/>
    <col min="1289" max="1289" width="9.140625" style="1"/>
    <col min="1290" max="1290" width="10.140625" style="1" customWidth="1"/>
    <col min="1291" max="1291" width="7.7109375" style="1" customWidth="1"/>
    <col min="1292" max="1292" width="8.42578125" style="1" customWidth="1"/>
    <col min="1293" max="1293" width="8.5703125" style="1" customWidth="1"/>
    <col min="1294" max="1294" width="8.42578125" style="1" customWidth="1"/>
    <col min="1295" max="1536" width="9.140625" style="1"/>
    <col min="1537" max="1537" width="4.28515625" style="1" customWidth="1"/>
    <col min="1538" max="1538" width="5.42578125" style="1" customWidth="1"/>
    <col min="1539" max="1539" width="5.5703125" style="1" customWidth="1"/>
    <col min="1540" max="1540" width="29.5703125" style="1" customWidth="1"/>
    <col min="1541" max="1541" width="10" style="1" customWidth="1"/>
    <col min="1542" max="1542" width="9.28515625" style="1" customWidth="1"/>
    <col min="1543" max="1543" width="8.85546875" style="1" customWidth="1"/>
    <col min="1544" max="1544" width="9.5703125" style="1" customWidth="1"/>
    <col min="1545" max="1545" width="9.140625" style="1"/>
    <col min="1546" max="1546" width="10.140625" style="1" customWidth="1"/>
    <col min="1547" max="1547" width="7.7109375" style="1" customWidth="1"/>
    <col min="1548" max="1548" width="8.42578125" style="1" customWidth="1"/>
    <col min="1549" max="1549" width="8.5703125" style="1" customWidth="1"/>
    <col min="1550" max="1550" width="8.42578125" style="1" customWidth="1"/>
    <col min="1551" max="1792" width="9.140625" style="1"/>
    <col min="1793" max="1793" width="4.28515625" style="1" customWidth="1"/>
    <col min="1794" max="1794" width="5.42578125" style="1" customWidth="1"/>
    <col min="1795" max="1795" width="5.5703125" style="1" customWidth="1"/>
    <col min="1796" max="1796" width="29.5703125" style="1" customWidth="1"/>
    <col min="1797" max="1797" width="10" style="1" customWidth="1"/>
    <col min="1798" max="1798" width="9.28515625" style="1" customWidth="1"/>
    <col min="1799" max="1799" width="8.85546875" style="1" customWidth="1"/>
    <col min="1800" max="1800" width="9.5703125" style="1" customWidth="1"/>
    <col min="1801" max="1801" width="9.140625" style="1"/>
    <col min="1802" max="1802" width="10.140625" style="1" customWidth="1"/>
    <col min="1803" max="1803" width="7.7109375" style="1" customWidth="1"/>
    <col min="1804" max="1804" width="8.42578125" style="1" customWidth="1"/>
    <col min="1805" max="1805" width="8.5703125" style="1" customWidth="1"/>
    <col min="1806" max="1806" width="8.42578125" style="1" customWidth="1"/>
    <col min="1807" max="2048" width="9.140625" style="1"/>
    <col min="2049" max="2049" width="4.28515625" style="1" customWidth="1"/>
    <col min="2050" max="2050" width="5.42578125" style="1" customWidth="1"/>
    <col min="2051" max="2051" width="5.5703125" style="1" customWidth="1"/>
    <col min="2052" max="2052" width="29.5703125" style="1" customWidth="1"/>
    <col min="2053" max="2053" width="10" style="1" customWidth="1"/>
    <col min="2054" max="2054" width="9.28515625" style="1" customWidth="1"/>
    <col min="2055" max="2055" width="8.85546875" style="1" customWidth="1"/>
    <col min="2056" max="2056" width="9.5703125" style="1" customWidth="1"/>
    <col min="2057" max="2057" width="9.140625" style="1"/>
    <col min="2058" max="2058" width="10.140625" style="1" customWidth="1"/>
    <col min="2059" max="2059" width="7.7109375" style="1" customWidth="1"/>
    <col min="2060" max="2060" width="8.42578125" style="1" customWidth="1"/>
    <col min="2061" max="2061" width="8.5703125" style="1" customWidth="1"/>
    <col min="2062" max="2062" width="8.42578125" style="1" customWidth="1"/>
    <col min="2063" max="2304" width="9.140625" style="1"/>
    <col min="2305" max="2305" width="4.28515625" style="1" customWidth="1"/>
    <col min="2306" max="2306" width="5.42578125" style="1" customWidth="1"/>
    <col min="2307" max="2307" width="5.5703125" style="1" customWidth="1"/>
    <col min="2308" max="2308" width="29.5703125" style="1" customWidth="1"/>
    <col min="2309" max="2309" width="10" style="1" customWidth="1"/>
    <col min="2310" max="2310" width="9.28515625" style="1" customWidth="1"/>
    <col min="2311" max="2311" width="8.85546875" style="1" customWidth="1"/>
    <col min="2312" max="2312" width="9.5703125" style="1" customWidth="1"/>
    <col min="2313" max="2313" width="9.140625" style="1"/>
    <col min="2314" max="2314" width="10.140625" style="1" customWidth="1"/>
    <col min="2315" max="2315" width="7.7109375" style="1" customWidth="1"/>
    <col min="2316" max="2316" width="8.42578125" style="1" customWidth="1"/>
    <col min="2317" max="2317" width="8.5703125" style="1" customWidth="1"/>
    <col min="2318" max="2318" width="8.42578125" style="1" customWidth="1"/>
    <col min="2319" max="2560" width="9.140625" style="1"/>
    <col min="2561" max="2561" width="4.28515625" style="1" customWidth="1"/>
    <col min="2562" max="2562" width="5.42578125" style="1" customWidth="1"/>
    <col min="2563" max="2563" width="5.5703125" style="1" customWidth="1"/>
    <col min="2564" max="2564" width="29.5703125" style="1" customWidth="1"/>
    <col min="2565" max="2565" width="10" style="1" customWidth="1"/>
    <col min="2566" max="2566" width="9.28515625" style="1" customWidth="1"/>
    <col min="2567" max="2567" width="8.85546875" style="1" customWidth="1"/>
    <col min="2568" max="2568" width="9.5703125" style="1" customWidth="1"/>
    <col min="2569" max="2569" width="9.140625" style="1"/>
    <col min="2570" max="2570" width="10.140625" style="1" customWidth="1"/>
    <col min="2571" max="2571" width="7.7109375" style="1" customWidth="1"/>
    <col min="2572" max="2572" width="8.42578125" style="1" customWidth="1"/>
    <col min="2573" max="2573" width="8.5703125" style="1" customWidth="1"/>
    <col min="2574" max="2574" width="8.42578125" style="1" customWidth="1"/>
    <col min="2575" max="2816" width="9.140625" style="1"/>
    <col min="2817" max="2817" width="4.28515625" style="1" customWidth="1"/>
    <col min="2818" max="2818" width="5.42578125" style="1" customWidth="1"/>
    <col min="2819" max="2819" width="5.5703125" style="1" customWidth="1"/>
    <col min="2820" max="2820" width="29.5703125" style="1" customWidth="1"/>
    <col min="2821" max="2821" width="10" style="1" customWidth="1"/>
    <col min="2822" max="2822" width="9.28515625" style="1" customWidth="1"/>
    <col min="2823" max="2823" width="8.85546875" style="1" customWidth="1"/>
    <col min="2824" max="2824" width="9.5703125" style="1" customWidth="1"/>
    <col min="2825" max="2825" width="9.140625" style="1"/>
    <col min="2826" max="2826" width="10.140625" style="1" customWidth="1"/>
    <col min="2827" max="2827" width="7.7109375" style="1" customWidth="1"/>
    <col min="2828" max="2828" width="8.42578125" style="1" customWidth="1"/>
    <col min="2829" max="2829" width="8.5703125" style="1" customWidth="1"/>
    <col min="2830" max="2830" width="8.42578125" style="1" customWidth="1"/>
    <col min="2831" max="3072" width="9.140625" style="1"/>
    <col min="3073" max="3073" width="4.28515625" style="1" customWidth="1"/>
    <col min="3074" max="3074" width="5.42578125" style="1" customWidth="1"/>
    <col min="3075" max="3075" width="5.5703125" style="1" customWidth="1"/>
    <col min="3076" max="3076" width="29.5703125" style="1" customWidth="1"/>
    <col min="3077" max="3077" width="10" style="1" customWidth="1"/>
    <col min="3078" max="3078" width="9.28515625" style="1" customWidth="1"/>
    <col min="3079" max="3079" width="8.85546875" style="1" customWidth="1"/>
    <col min="3080" max="3080" width="9.5703125" style="1" customWidth="1"/>
    <col min="3081" max="3081" width="9.140625" style="1"/>
    <col min="3082" max="3082" width="10.140625" style="1" customWidth="1"/>
    <col min="3083" max="3083" width="7.7109375" style="1" customWidth="1"/>
    <col min="3084" max="3084" width="8.42578125" style="1" customWidth="1"/>
    <col min="3085" max="3085" width="8.5703125" style="1" customWidth="1"/>
    <col min="3086" max="3086" width="8.42578125" style="1" customWidth="1"/>
    <col min="3087" max="3328" width="9.140625" style="1"/>
    <col min="3329" max="3329" width="4.28515625" style="1" customWidth="1"/>
    <col min="3330" max="3330" width="5.42578125" style="1" customWidth="1"/>
    <col min="3331" max="3331" width="5.5703125" style="1" customWidth="1"/>
    <col min="3332" max="3332" width="29.5703125" style="1" customWidth="1"/>
    <col min="3333" max="3333" width="10" style="1" customWidth="1"/>
    <col min="3334" max="3334" width="9.28515625" style="1" customWidth="1"/>
    <col min="3335" max="3335" width="8.85546875" style="1" customWidth="1"/>
    <col min="3336" max="3336" width="9.5703125" style="1" customWidth="1"/>
    <col min="3337" max="3337" width="9.140625" style="1"/>
    <col min="3338" max="3338" width="10.140625" style="1" customWidth="1"/>
    <col min="3339" max="3339" width="7.7109375" style="1" customWidth="1"/>
    <col min="3340" max="3340" width="8.42578125" style="1" customWidth="1"/>
    <col min="3341" max="3341" width="8.5703125" style="1" customWidth="1"/>
    <col min="3342" max="3342" width="8.42578125" style="1" customWidth="1"/>
    <col min="3343" max="3584" width="9.140625" style="1"/>
    <col min="3585" max="3585" width="4.28515625" style="1" customWidth="1"/>
    <col min="3586" max="3586" width="5.42578125" style="1" customWidth="1"/>
    <col min="3587" max="3587" width="5.5703125" style="1" customWidth="1"/>
    <col min="3588" max="3588" width="29.5703125" style="1" customWidth="1"/>
    <col min="3589" max="3589" width="10" style="1" customWidth="1"/>
    <col min="3590" max="3590" width="9.28515625" style="1" customWidth="1"/>
    <col min="3591" max="3591" width="8.85546875" style="1" customWidth="1"/>
    <col min="3592" max="3592" width="9.5703125" style="1" customWidth="1"/>
    <col min="3593" max="3593" width="9.140625" style="1"/>
    <col min="3594" max="3594" width="10.140625" style="1" customWidth="1"/>
    <col min="3595" max="3595" width="7.7109375" style="1" customWidth="1"/>
    <col min="3596" max="3596" width="8.42578125" style="1" customWidth="1"/>
    <col min="3597" max="3597" width="8.5703125" style="1" customWidth="1"/>
    <col min="3598" max="3598" width="8.42578125" style="1" customWidth="1"/>
    <col min="3599" max="3840" width="9.140625" style="1"/>
    <col min="3841" max="3841" width="4.28515625" style="1" customWidth="1"/>
    <col min="3842" max="3842" width="5.42578125" style="1" customWidth="1"/>
    <col min="3843" max="3843" width="5.5703125" style="1" customWidth="1"/>
    <col min="3844" max="3844" width="29.5703125" style="1" customWidth="1"/>
    <col min="3845" max="3845" width="10" style="1" customWidth="1"/>
    <col min="3846" max="3846" width="9.28515625" style="1" customWidth="1"/>
    <col min="3847" max="3847" width="8.85546875" style="1" customWidth="1"/>
    <col min="3848" max="3848" width="9.5703125" style="1" customWidth="1"/>
    <col min="3849" max="3849" width="9.140625" style="1"/>
    <col min="3850" max="3850" width="10.140625" style="1" customWidth="1"/>
    <col min="3851" max="3851" width="7.7109375" style="1" customWidth="1"/>
    <col min="3852" max="3852" width="8.42578125" style="1" customWidth="1"/>
    <col min="3853" max="3853" width="8.5703125" style="1" customWidth="1"/>
    <col min="3854" max="3854" width="8.42578125" style="1" customWidth="1"/>
    <col min="3855" max="4096" width="9.140625" style="1"/>
    <col min="4097" max="4097" width="4.28515625" style="1" customWidth="1"/>
    <col min="4098" max="4098" width="5.42578125" style="1" customWidth="1"/>
    <col min="4099" max="4099" width="5.5703125" style="1" customWidth="1"/>
    <col min="4100" max="4100" width="29.5703125" style="1" customWidth="1"/>
    <col min="4101" max="4101" width="10" style="1" customWidth="1"/>
    <col min="4102" max="4102" width="9.28515625" style="1" customWidth="1"/>
    <col min="4103" max="4103" width="8.85546875" style="1" customWidth="1"/>
    <col min="4104" max="4104" width="9.5703125" style="1" customWidth="1"/>
    <col min="4105" max="4105" width="9.140625" style="1"/>
    <col min="4106" max="4106" width="10.140625" style="1" customWidth="1"/>
    <col min="4107" max="4107" width="7.7109375" style="1" customWidth="1"/>
    <col min="4108" max="4108" width="8.42578125" style="1" customWidth="1"/>
    <col min="4109" max="4109" width="8.5703125" style="1" customWidth="1"/>
    <col min="4110" max="4110" width="8.42578125" style="1" customWidth="1"/>
    <col min="4111" max="4352" width="9.140625" style="1"/>
    <col min="4353" max="4353" width="4.28515625" style="1" customWidth="1"/>
    <col min="4354" max="4354" width="5.42578125" style="1" customWidth="1"/>
    <col min="4355" max="4355" width="5.5703125" style="1" customWidth="1"/>
    <col min="4356" max="4356" width="29.5703125" style="1" customWidth="1"/>
    <col min="4357" max="4357" width="10" style="1" customWidth="1"/>
    <col min="4358" max="4358" width="9.28515625" style="1" customWidth="1"/>
    <col min="4359" max="4359" width="8.85546875" style="1" customWidth="1"/>
    <col min="4360" max="4360" width="9.5703125" style="1" customWidth="1"/>
    <col min="4361" max="4361" width="9.140625" style="1"/>
    <col min="4362" max="4362" width="10.140625" style="1" customWidth="1"/>
    <col min="4363" max="4363" width="7.7109375" style="1" customWidth="1"/>
    <col min="4364" max="4364" width="8.42578125" style="1" customWidth="1"/>
    <col min="4365" max="4365" width="8.5703125" style="1" customWidth="1"/>
    <col min="4366" max="4366" width="8.42578125" style="1" customWidth="1"/>
    <col min="4367" max="4608" width="9.140625" style="1"/>
    <col min="4609" max="4609" width="4.28515625" style="1" customWidth="1"/>
    <col min="4610" max="4610" width="5.42578125" style="1" customWidth="1"/>
    <col min="4611" max="4611" width="5.5703125" style="1" customWidth="1"/>
    <col min="4612" max="4612" width="29.5703125" style="1" customWidth="1"/>
    <col min="4613" max="4613" width="10" style="1" customWidth="1"/>
    <col min="4614" max="4614" width="9.28515625" style="1" customWidth="1"/>
    <col min="4615" max="4615" width="8.85546875" style="1" customWidth="1"/>
    <col min="4616" max="4616" width="9.5703125" style="1" customWidth="1"/>
    <col min="4617" max="4617" width="9.140625" style="1"/>
    <col min="4618" max="4618" width="10.140625" style="1" customWidth="1"/>
    <col min="4619" max="4619" width="7.7109375" style="1" customWidth="1"/>
    <col min="4620" max="4620" width="8.42578125" style="1" customWidth="1"/>
    <col min="4621" max="4621" width="8.5703125" style="1" customWidth="1"/>
    <col min="4622" max="4622" width="8.42578125" style="1" customWidth="1"/>
    <col min="4623" max="4864" width="9.140625" style="1"/>
    <col min="4865" max="4865" width="4.28515625" style="1" customWidth="1"/>
    <col min="4866" max="4866" width="5.42578125" style="1" customWidth="1"/>
    <col min="4867" max="4867" width="5.5703125" style="1" customWidth="1"/>
    <col min="4868" max="4868" width="29.5703125" style="1" customWidth="1"/>
    <col min="4869" max="4869" width="10" style="1" customWidth="1"/>
    <col min="4870" max="4870" width="9.28515625" style="1" customWidth="1"/>
    <col min="4871" max="4871" width="8.85546875" style="1" customWidth="1"/>
    <col min="4872" max="4872" width="9.5703125" style="1" customWidth="1"/>
    <col min="4873" max="4873" width="9.140625" style="1"/>
    <col min="4874" max="4874" width="10.140625" style="1" customWidth="1"/>
    <col min="4875" max="4875" width="7.7109375" style="1" customWidth="1"/>
    <col min="4876" max="4876" width="8.42578125" style="1" customWidth="1"/>
    <col min="4877" max="4877" width="8.5703125" style="1" customWidth="1"/>
    <col min="4878" max="4878" width="8.42578125" style="1" customWidth="1"/>
    <col min="4879" max="5120" width="9.140625" style="1"/>
    <col min="5121" max="5121" width="4.28515625" style="1" customWidth="1"/>
    <col min="5122" max="5122" width="5.42578125" style="1" customWidth="1"/>
    <col min="5123" max="5123" width="5.5703125" style="1" customWidth="1"/>
    <col min="5124" max="5124" width="29.5703125" style="1" customWidth="1"/>
    <col min="5125" max="5125" width="10" style="1" customWidth="1"/>
    <col min="5126" max="5126" width="9.28515625" style="1" customWidth="1"/>
    <col min="5127" max="5127" width="8.85546875" style="1" customWidth="1"/>
    <col min="5128" max="5128" width="9.5703125" style="1" customWidth="1"/>
    <col min="5129" max="5129" width="9.140625" style="1"/>
    <col min="5130" max="5130" width="10.140625" style="1" customWidth="1"/>
    <col min="5131" max="5131" width="7.7109375" style="1" customWidth="1"/>
    <col min="5132" max="5132" width="8.42578125" style="1" customWidth="1"/>
    <col min="5133" max="5133" width="8.5703125" style="1" customWidth="1"/>
    <col min="5134" max="5134" width="8.42578125" style="1" customWidth="1"/>
    <col min="5135" max="5376" width="9.140625" style="1"/>
    <col min="5377" max="5377" width="4.28515625" style="1" customWidth="1"/>
    <col min="5378" max="5378" width="5.42578125" style="1" customWidth="1"/>
    <col min="5379" max="5379" width="5.5703125" style="1" customWidth="1"/>
    <col min="5380" max="5380" width="29.5703125" style="1" customWidth="1"/>
    <col min="5381" max="5381" width="10" style="1" customWidth="1"/>
    <col min="5382" max="5382" width="9.28515625" style="1" customWidth="1"/>
    <col min="5383" max="5383" width="8.85546875" style="1" customWidth="1"/>
    <col min="5384" max="5384" width="9.5703125" style="1" customWidth="1"/>
    <col min="5385" max="5385" width="9.140625" style="1"/>
    <col min="5386" max="5386" width="10.140625" style="1" customWidth="1"/>
    <col min="5387" max="5387" width="7.7109375" style="1" customWidth="1"/>
    <col min="5388" max="5388" width="8.42578125" style="1" customWidth="1"/>
    <col min="5389" max="5389" width="8.5703125" style="1" customWidth="1"/>
    <col min="5390" max="5390" width="8.42578125" style="1" customWidth="1"/>
    <col min="5391" max="5632" width="9.140625" style="1"/>
    <col min="5633" max="5633" width="4.28515625" style="1" customWidth="1"/>
    <col min="5634" max="5634" width="5.42578125" style="1" customWidth="1"/>
    <col min="5635" max="5635" width="5.5703125" style="1" customWidth="1"/>
    <col min="5636" max="5636" width="29.5703125" style="1" customWidth="1"/>
    <col min="5637" max="5637" width="10" style="1" customWidth="1"/>
    <col min="5638" max="5638" width="9.28515625" style="1" customWidth="1"/>
    <col min="5639" max="5639" width="8.85546875" style="1" customWidth="1"/>
    <col min="5640" max="5640" width="9.5703125" style="1" customWidth="1"/>
    <col min="5641" max="5641" width="9.140625" style="1"/>
    <col min="5642" max="5642" width="10.140625" style="1" customWidth="1"/>
    <col min="5643" max="5643" width="7.7109375" style="1" customWidth="1"/>
    <col min="5644" max="5644" width="8.42578125" style="1" customWidth="1"/>
    <col min="5645" max="5645" width="8.5703125" style="1" customWidth="1"/>
    <col min="5646" max="5646" width="8.42578125" style="1" customWidth="1"/>
    <col min="5647" max="5888" width="9.140625" style="1"/>
    <col min="5889" max="5889" width="4.28515625" style="1" customWidth="1"/>
    <col min="5890" max="5890" width="5.42578125" style="1" customWidth="1"/>
    <col min="5891" max="5891" width="5.5703125" style="1" customWidth="1"/>
    <col min="5892" max="5892" width="29.5703125" style="1" customWidth="1"/>
    <col min="5893" max="5893" width="10" style="1" customWidth="1"/>
    <col min="5894" max="5894" width="9.28515625" style="1" customWidth="1"/>
    <col min="5895" max="5895" width="8.85546875" style="1" customWidth="1"/>
    <col min="5896" max="5896" width="9.5703125" style="1" customWidth="1"/>
    <col min="5897" max="5897" width="9.140625" style="1"/>
    <col min="5898" max="5898" width="10.140625" style="1" customWidth="1"/>
    <col min="5899" max="5899" width="7.7109375" style="1" customWidth="1"/>
    <col min="5900" max="5900" width="8.42578125" style="1" customWidth="1"/>
    <col min="5901" max="5901" width="8.5703125" style="1" customWidth="1"/>
    <col min="5902" max="5902" width="8.42578125" style="1" customWidth="1"/>
    <col min="5903" max="6144" width="9.140625" style="1"/>
    <col min="6145" max="6145" width="4.28515625" style="1" customWidth="1"/>
    <col min="6146" max="6146" width="5.42578125" style="1" customWidth="1"/>
    <col min="6147" max="6147" width="5.5703125" style="1" customWidth="1"/>
    <col min="6148" max="6148" width="29.5703125" style="1" customWidth="1"/>
    <col min="6149" max="6149" width="10" style="1" customWidth="1"/>
    <col min="6150" max="6150" width="9.28515625" style="1" customWidth="1"/>
    <col min="6151" max="6151" width="8.85546875" style="1" customWidth="1"/>
    <col min="6152" max="6152" width="9.5703125" style="1" customWidth="1"/>
    <col min="6153" max="6153" width="9.140625" style="1"/>
    <col min="6154" max="6154" width="10.140625" style="1" customWidth="1"/>
    <col min="6155" max="6155" width="7.7109375" style="1" customWidth="1"/>
    <col min="6156" max="6156" width="8.42578125" style="1" customWidth="1"/>
    <col min="6157" max="6157" width="8.5703125" style="1" customWidth="1"/>
    <col min="6158" max="6158" width="8.42578125" style="1" customWidth="1"/>
    <col min="6159" max="6400" width="9.140625" style="1"/>
    <col min="6401" max="6401" width="4.28515625" style="1" customWidth="1"/>
    <col min="6402" max="6402" width="5.42578125" style="1" customWidth="1"/>
    <col min="6403" max="6403" width="5.5703125" style="1" customWidth="1"/>
    <col min="6404" max="6404" width="29.5703125" style="1" customWidth="1"/>
    <col min="6405" max="6405" width="10" style="1" customWidth="1"/>
    <col min="6406" max="6406" width="9.28515625" style="1" customWidth="1"/>
    <col min="6407" max="6407" width="8.85546875" style="1" customWidth="1"/>
    <col min="6408" max="6408" width="9.5703125" style="1" customWidth="1"/>
    <col min="6409" max="6409" width="9.140625" style="1"/>
    <col min="6410" max="6410" width="10.140625" style="1" customWidth="1"/>
    <col min="6411" max="6411" width="7.7109375" style="1" customWidth="1"/>
    <col min="6412" max="6412" width="8.42578125" style="1" customWidth="1"/>
    <col min="6413" max="6413" width="8.5703125" style="1" customWidth="1"/>
    <col min="6414" max="6414" width="8.42578125" style="1" customWidth="1"/>
    <col min="6415" max="6656" width="9.140625" style="1"/>
    <col min="6657" max="6657" width="4.28515625" style="1" customWidth="1"/>
    <col min="6658" max="6658" width="5.42578125" style="1" customWidth="1"/>
    <col min="6659" max="6659" width="5.5703125" style="1" customWidth="1"/>
    <col min="6660" max="6660" width="29.5703125" style="1" customWidth="1"/>
    <col min="6661" max="6661" width="10" style="1" customWidth="1"/>
    <col min="6662" max="6662" width="9.28515625" style="1" customWidth="1"/>
    <col min="6663" max="6663" width="8.85546875" style="1" customWidth="1"/>
    <col min="6664" max="6664" width="9.5703125" style="1" customWidth="1"/>
    <col min="6665" max="6665" width="9.140625" style="1"/>
    <col min="6666" max="6666" width="10.140625" style="1" customWidth="1"/>
    <col min="6667" max="6667" width="7.7109375" style="1" customWidth="1"/>
    <col min="6668" max="6668" width="8.42578125" style="1" customWidth="1"/>
    <col min="6669" max="6669" width="8.5703125" style="1" customWidth="1"/>
    <col min="6670" max="6670" width="8.42578125" style="1" customWidth="1"/>
    <col min="6671" max="6912" width="9.140625" style="1"/>
    <col min="6913" max="6913" width="4.28515625" style="1" customWidth="1"/>
    <col min="6914" max="6914" width="5.42578125" style="1" customWidth="1"/>
    <col min="6915" max="6915" width="5.5703125" style="1" customWidth="1"/>
    <col min="6916" max="6916" width="29.5703125" style="1" customWidth="1"/>
    <col min="6917" max="6917" width="10" style="1" customWidth="1"/>
    <col min="6918" max="6918" width="9.28515625" style="1" customWidth="1"/>
    <col min="6919" max="6919" width="8.85546875" style="1" customWidth="1"/>
    <col min="6920" max="6920" width="9.5703125" style="1" customWidth="1"/>
    <col min="6921" max="6921" width="9.140625" style="1"/>
    <col min="6922" max="6922" width="10.140625" style="1" customWidth="1"/>
    <col min="6923" max="6923" width="7.7109375" style="1" customWidth="1"/>
    <col min="6924" max="6924" width="8.42578125" style="1" customWidth="1"/>
    <col min="6925" max="6925" width="8.5703125" style="1" customWidth="1"/>
    <col min="6926" max="6926" width="8.42578125" style="1" customWidth="1"/>
    <col min="6927" max="7168" width="9.140625" style="1"/>
    <col min="7169" max="7169" width="4.28515625" style="1" customWidth="1"/>
    <col min="7170" max="7170" width="5.42578125" style="1" customWidth="1"/>
    <col min="7171" max="7171" width="5.5703125" style="1" customWidth="1"/>
    <col min="7172" max="7172" width="29.5703125" style="1" customWidth="1"/>
    <col min="7173" max="7173" width="10" style="1" customWidth="1"/>
    <col min="7174" max="7174" width="9.28515625" style="1" customWidth="1"/>
    <col min="7175" max="7175" width="8.85546875" style="1" customWidth="1"/>
    <col min="7176" max="7176" width="9.5703125" style="1" customWidth="1"/>
    <col min="7177" max="7177" width="9.140625" style="1"/>
    <col min="7178" max="7178" width="10.140625" style="1" customWidth="1"/>
    <col min="7179" max="7179" width="7.7109375" style="1" customWidth="1"/>
    <col min="7180" max="7180" width="8.42578125" style="1" customWidth="1"/>
    <col min="7181" max="7181" width="8.5703125" style="1" customWidth="1"/>
    <col min="7182" max="7182" width="8.42578125" style="1" customWidth="1"/>
    <col min="7183" max="7424" width="9.140625" style="1"/>
    <col min="7425" max="7425" width="4.28515625" style="1" customWidth="1"/>
    <col min="7426" max="7426" width="5.42578125" style="1" customWidth="1"/>
    <col min="7427" max="7427" width="5.5703125" style="1" customWidth="1"/>
    <col min="7428" max="7428" width="29.5703125" style="1" customWidth="1"/>
    <col min="7429" max="7429" width="10" style="1" customWidth="1"/>
    <col min="7430" max="7430" width="9.28515625" style="1" customWidth="1"/>
    <col min="7431" max="7431" width="8.85546875" style="1" customWidth="1"/>
    <col min="7432" max="7432" width="9.5703125" style="1" customWidth="1"/>
    <col min="7433" max="7433" width="9.140625" style="1"/>
    <col min="7434" max="7434" width="10.140625" style="1" customWidth="1"/>
    <col min="7435" max="7435" width="7.7109375" style="1" customWidth="1"/>
    <col min="7436" max="7436" width="8.42578125" style="1" customWidth="1"/>
    <col min="7437" max="7437" width="8.5703125" style="1" customWidth="1"/>
    <col min="7438" max="7438" width="8.42578125" style="1" customWidth="1"/>
    <col min="7439" max="7680" width="9.140625" style="1"/>
    <col min="7681" max="7681" width="4.28515625" style="1" customWidth="1"/>
    <col min="7682" max="7682" width="5.42578125" style="1" customWidth="1"/>
    <col min="7683" max="7683" width="5.5703125" style="1" customWidth="1"/>
    <col min="7684" max="7684" width="29.5703125" style="1" customWidth="1"/>
    <col min="7685" max="7685" width="10" style="1" customWidth="1"/>
    <col min="7686" max="7686" width="9.28515625" style="1" customWidth="1"/>
    <col min="7687" max="7687" width="8.85546875" style="1" customWidth="1"/>
    <col min="7688" max="7688" width="9.5703125" style="1" customWidth="1"/>
    <col min="7689" max="7689" width="9.140625" style="1"/>
    <col min="7690" max="7690" width="10.140625" style="1" customWidth="1"/>
    <col min="7691" max="7691" width="7.7109375" style="1" customWidth="1"/>
    <col min="7692" max="7692" width="8.42578125" style="1" customWidth="1"/>
    <col min="7693" max="7693" width="8.5703125" style="1" customWidth="1"/>
    <col min="7694" max="7694" width="8.42578125" style="1" customWidth="1"/>
    <col min="7695" max="7936" width="9.140625" style="1"/>
    <col min="7937" max="7937" width="4.28515625" style="1" customWidth="1"/>
    <col min="7938" max="7938" width="5.42578125" style="1" customWidth="1"/>
    <col min="7939" max="7939" width="5.5703125" style="1" customWidth="1"/>
    <col min="7940" max="7940" width="29.5703125" style="1" customWidth="1"/>
    <col min="7941" max="7941" width="10" style="1" customWidth="1"/>
    <col min="7942" max="7942" width="9.28515625" style="1" customWidth="1"/>
    <col min="7943" max="7943" width="8.85546875" style="1" customWidth="1"/>
    <col min="7944" max="7944" width="9.5703125" style="1" customWidth="1"/>
    <col min="7945" max="7945" width="9.140625" style="1"/>
    <col min="7946" max="7946" width="10.140625" style="1" customWidth="1"/>
    <col min="7947" max="7947" width="7.7109375" style="1" customWidth="1"/>
    <col min="7948" max="7948" width="8.42578125" style="1" customWidth="1"/>
    <col min="7949" max="7949" width="8.5703125" style="1" customWidth="1"/>
    <col min="7950" max="7950" width="8.42578125" style="1" customWidth="1"/>
    <col min="7951" max="8192" width="9.140625" style="1"/>
    <col min="8193" max="8193" width="4.28515625" style="1" customWidth="1"/>
    <col min="8194" max="8194" width="5.42578125" style="1" customWidth="1"/>
    <col min="8195" max="8195" width="5.5703125" style="1" customWidth="1"/>
    <col min="8196" max="8196" width="29.5703125" style="1" customWidth="1"/>
    <col min="8197" max="8197" width="10" style="1" customWidth="1"/>
    <col min="8198" max="8198" width="9.28515625" style="1" customWidth="1"/>
    <col min="8199" max="8199" width="8.85546875" style="1" customWidth="1"/>
    <col min="8200" max="8200" width="9.5703125" style="1" customWidth="1"/>
    <col min="8201" max="8201" width="9.140625" style="1"/>
    <col min="8202" max="8202" width="10.140625" style="1" customWidth="1"/>
    <col min="8203" max="8203" width="7.7109375" style="1" customWidth="1"/>
    <col min="8204" max="8204" width="8.42578125" style="1" customWidth="1"/>
    <col min="8205" max="8205" width="8.5703125" style="1" customWidth="1"/>
    <col min="8206" max="8206" width="8.42578125" style="1" customWidth="1"/>
    <col min="8207" max="8448" width="9.140625" style="1"/>
    <col min="8449" max="8449" width="4.28515625" style="1" customWidth="1"/>
    <col min="8450" max="8450" width="5.42578125" style="1" customWidth="1"/>
    <col min="8451" max="8451" width="5.5703125" style="1" customWidth="1"/>
    <col min="8452" max="8452" width="29.5703125" style="1" customWidth="1"/>
    <col min="8453" max="8453" width="10" style="1" customWidth="1"/>
    <col min="8454" max="8454" width="9.28515625" style="1" customWidth="1"/>
    <col min="8455" max="8455" width="8.85546875" style="1" customWidth="1"/>
    <col min="8456" max="8456" width="9.5703125" style="1" customWidth="1"/>
    <col min="8457" max="8457" width="9.140625" style="1"/>
    <col min="8458" max="8458" width="10.140625" style="1" customWidth="1"/>
    <col min="8459" max="8459" width="7.7109375" style="1" customWidth="1"/>
    <col min="8460" max="8460" width="8.42578125" style="1" customWidth="1"/>
    <col min="8461" max="8461" width="8.5703125" style="1" customWidth="1"/>
    <col min="8462" max="8462" width="8.42578125" style="1" customWidth="1"/>
    <col min="8463" max="8704" width="9.140625" style="1"/>
    <col min="8705" max="8705" width="4.28515625" style="1" customWidth="1"/>
    <col min="8706" max="8706" width="5.42578125" style="1" customWidth="1"/>
    <col min="8707" max="8707" width="5.5703125" style="1" customWidth="1"/>
    <col min="8708" max="8708" width="29.5703125" style="1" customWidth="1"/>
    <col min="8709" max="8709" width="10" style="1" customWidth="1"/>
    <col min="8710" max="8710" width="9.28515625" style="1" customWidth="1"/>
    <col min="8711" max="8711" width="8.85546875" style="1" customWidth="1"/>
    <col min="8712" max="8712" width="9.5703125" style="1" customWidth="1"/>
    <col min="8713" max="8713" width="9.140625" style="1"/>
    <col min="8714" max="8714" width="10.140625" style="1" customWidth="1"/>
    <col min="8715" max="8715" width="7.7109375" style="1" customWidth="1"/>
    <col min="8716" max="8716" width="8.42578125" style="1" customWidth="1"/>
    <col min="8717" max="8717" width="8.5703125" style="1" customWidth="1"/>
    <col min="8718" max="8718" width="8.42578125" style="1" customWidth="1"/>
    <col min="8719" max="8960" width="9.140625" style="1"/>
    <col min="8961" max="8961" width="4.28515625" style="1" customWidth="1"/>
    <col min="8962" max="8962" width="5.42578125" style="1" customWidth="1"/>
    <col min="8963" max="8963" width="5.5703125" style="1" customWidth="1"/>
    <col min="8964" max="8964" width="29.5703125" style="1" customWidth="1"/>
    <col min="8965" max="8965" width="10" style="1" customWidth="1"/>
    <col min="8966" max="8966" width="9.28515625" style="1" customWidth="1"/>
    <col min="8967" max="8967" width="8.85546875" style="1" customWidth="1"/>
    <col min="8968" max="8968" width="9.5703125" style="1" customWidth="1"/>
    <col min="8969" max="8969" width="9.140625" style="1"/>
    <col min="8970" max="8970" width="10.140625" style="1" customWidth="1"/>
    <col min="8971" max="8971" width="7.7109375" style="1" customWidth="1"/>
    <col min="8972" max="8972" width="8.42578125" style="1" customWidth="1"/>
    <col min="8973" max="8973" width="8.5703125" style="1" customWidth="1"/>
    <col min="8974" max="8974" width="8.42578125" style="1" customWidth="1"/>
    <col min="8975" max="9216" width="9.140625" style="1"/>
    <col min="9217" max="9217" width="4.28515625" style="1" customWidth="1"/>
    <col min="9218" max="9218" width="5.42578125" style="1" customWidth="1"/>
    <col min="9219" max="9219" width="5.5703125" style="1" customWidth="1"/>
    <col min="9220" max="9220" width="29.5703125" style="1" customWidth="1"/>
    <col min="9221" max="9221" width="10" style="1" customWidth="1"/>
    <col min="9222" max="9222" width="9.28515625" style="1" customWidth="1"/>
    <col min="9223" max="9223" width="8.85546875" style="1" customWidth="1"/>
    <col min="9224" max="9224" width="9.5703125" style="1" customWidth="1"/>
    <col min="9225" max="9225" width="9.140625" style="1"/>
    <col min="9226" max="9226" width="10.140625" style="1" customWidth="1"/>
    <col min="9227" max="9227" width="7.7109375" style="1" customWidth="1"/>
    <col min="9228" max="9228" width="8.42578125" style="1" customWidth="1"/>
    <col min="9229" max="9229" width="8.5703125" style="1" customWidth="1"/>
    <col min="9230" max="9230" width="8.42578125" style="1" customWidth="1"/>
    <col min="9231" max="9472" width="9.140625" style="1"/>
    <col min="9473" max="9473" width="4.28515625" style="1" customWidth="1"/>
    <col min="9474" max="9474" width="5.42578125" style="1" customWidth="1"/>
    <col min="9475" max="9475" width="5.5703125" style="1" customWidth="1"/>
    <col min="9476" max="9476" width="29.5703125" style="1" customWidth="1"/>
    <col min="9477" max="9477" width="10" style="1" customWidth="1"/>
    <col min="9478" max="9478" width="9.28515625" style="1" customWidth="1"/>
    <col min="9479" max="9479" width="8.85546875" style="1" customWidth="1"/>
    <col min="9480" max="9480" width="9.5703125" style="1" customWidth="1"/>
    <col min="9481" max="9481" width="9.140625" style="1"/>
    <col min="9482" max="9482" width="10.140625" style="1" customWidth="1"/>
    <col min="9483" max="9483" width="7.7109375" style="1" customWidth="1"/>
    <col min="9484" max="9484" width="8.42578125" style="1" customWidth="1"/>
    <col min="9485" max="9485" width="8.5703125" style="1" customWidth="1"/>
    <col min="9486" max="9486" width="8.42578125" style="1" customWidth="1"/>
    <col min="9487" max="9728" width="9.140625" style="1"/>
    <col min="9729" max="9729" width="4.28515625" style="1" customWidth="1"/>
    <col min="9730" max="9730" width="5.42578125" style="1" customWidth="1"/>
    <col min="9731" max="9731" width="5.5703125" style="1" customWidth="1"/>
    <col min="9732" max="9732" width="29.5703125" style="1" customWidth="1"/>
    <col min="9733" max="9733" width="10" style="1" customWidth="1"/>
    <col min="9734" max="9734" width="9.28515625" style="1" customWidth="1"/>
    <col min="9735" max="9735" width="8.85546875" style="1" customWidth="1"/>
    <col min="9736" max="9736" width="9.5703125" style="1" customWidth="1"/>
    <col min="9737" max="9737" width="9.140625" style="1"/>
    <col min="9738" max="9738" width="10.140625" style="1" customWidth="1"/>
    <col min="9739" max="9739" width="7.7109375" style="1" customWidth="1"/>
    <col min="9740" max="9740" width="8.42578125" style="1" customWidth="1"/>
    <col min="9741" max="9741" width="8.5703125" style="1" customWidth="1"/>
    <col min="9742" max="9742" width="8.42578125" style="1" customWidth="1"/>
    <col min="9743" max="9984" width="9.140625" style="1"/>
    <col min="9985" max="9985" width="4.28515625" style="1" customWidth="1"/>
    <col min="9986" max="9986" width="5.42578125" style="1" customWidth="1"/>
    <col min="9987" max="9987" width="5.5703125" style="1" customWidth="1"/>
    <col min="9988" max="9988" width="29.5703125" style="1" customWidth="1"/>
    <col min="9989" max="9989" width="10" style="1" customWidth="1"/>
    <col min="9990" max="9990" width="9.28515625" style="1" customWidth="1"/>
    <col min="9991" max="9991" width="8.85546875" style="1" customWidth="1"/>
    <col min="9992" max="9992" width="9.5703125" style="1" customWidth="1"/>
    <col min="9993" max="9993" width="9.140625" style="1"/>
    <col min="9994" max="9994" width="10.140625" style="1" customWidth="1"/>
    <col min="9995" max="9995" width="7.7109375" style="1" customWidth="1"/>
    <col min="9996" max="9996" width="8.42578125" style="1" customWidth="1"/>
    <col min="9997" max="9997" width="8.5703125" style="1" customWidth="1"/>
    <col min="9998" max="9998" width="8.42578125" style="1" customWidth="1"/>
    <col min="9999" max="10240" width="9.140625" style="1"/>
    <col min="10241" max="10241" width="4.28515625" style="1" customWidth="1"/>
    <col min="10242" max="10242" width="5.42578125" style="1" customWidth="1"/>
    <col min="10243" max="10243" width="5.5703125" style="1" customWidth="1"/>
    <col min="10244" max="10244" width="29.5703125" style="1" customWidth="1"/>
    <col min="10245" max="10245" width="10" style="1" customWidth="1"/>
    <col min="10246" max="10246" width="9.28515625" style="1" customWidth="1"/>
    <col min="10247" max="10247" width="8.85546875" style="1" customWidth="1"/>
    <col min="10248" max="10248" width="9.5703125" style="1" customWidth="1"/>
    <col min="10249" max="10249" width="9.140625" style="1"/>
    <col min="10250" max="10250" width="10.140625" style="1" customWidth="1"/>
    <col min="10251" max="10251" width="7.7109375" style="1" customWidth="1"/>
    <col min="10252" max="10252" width="8.42578125" style="1" customWidth="1"/>
    <col min="10253" max="10253" width="8.5703125" style="1" customWidth="1"/>
    <col min="10254" max="10254" width="8.42578125" style="1" customWidth="1"/>
    <col min="10255" max="10496" width="9.140625" style="1"/>
    <col min="10497" max="10497" width="4.28515625" style="1" customWidth="1"/>
    <col min="10498" max="10498" width="5.42578125" style="1" customWidth="1"/>
    <col min="10499" max="10499" width="5.5703125" style="1" customWidth="1"/>
    <col min="10500" max="10500" width="29.5703125" style="1" customWidth="1"/>
    <col min="10501" max="10501" width="10" style="1" customWidth="1"/>
    <col min="10502" max="10502" width="9.28515625" style="1" customWidth="1"/>
    <col min="10503" max="10503" width="8.85546875" style="1" customWidth="1"/>
    <col min="10504" max="10504" width="9.5703125" style="1" customWidth="1"/>
    <col min="10505" max="10505" width="9.140625" style="1"/>
    <col min="10506" max="10506" width="10.140625" style="1" customWidth="1"/>
    <col min="10507" max="10507" width="7.7109375" style="1" customWidth="1"/>
    <col min="10508" max="10508" width="8.42578125" style="1" customWidth="1"/>
    <col min="10509" max="10509" width="8.5703125" style="1" customWidth="1"/>
    <col min="10510" max="10510" width="8.42578125" style="1" customWidth="1"/>
    <col min="10511" max="10752" width="9.140625" style="1"/>
    <col min="10753" max="10753" width="4.28515625" style="1" customWidth="1"/>
    <col min="10754" max="10754" width="5.42578125" style="1" customWidth="1"/>
    <col min="10755" max="10755" width="5.5703125" style="1" customWidth="1"/>
    <col min="10756" max="10756" width="29.5703125" style="1" customWidth="1"/>
    <col min="10757" max="10757" width="10" style="1" customWidth="1"/>
    <col min="10758" max="10758" width="9.28515625" style="1" customWidth="1"/>
    <col min="10759" max="10759" width="8.85546875" style="1" customWidth="1"/>
    <col min="10760" max="10760" width="9.5703125" style="1" customWidth="1"/>
    <col min="10761" max="10761" width="9.140625" style="1"/>
    <col min="10762" max="10762" width="10.140625" style="1" customWidth="1"/>
    <col min="10763" max="10763" width="7.7109375" style="1" customWidth="1"/>
    <col min="10764" max="10764" width="8.42578125" style="1" customWidth="1"/>
    <col min="10765" max="10765" width="8.5703125" style="1" customWidth="1"/>
    <col min="10766" max="10766" width="8.42578125" style="1" customWidth="1"/>
    <col min="10767" max="11008" width="9.140625" style="1"/>
    <col min="11009" max="11009" width="4.28515625" style="1" customWidth="1"/>
    <col min="11010" max="11010" width="5.42578125" style="1" customWidth="1"/>
    <col min="11011" max="11011" width="5.5703125" style="1" customWidth="1"/>
    <col min="11012" max="11012" width="29.5703125" style="1" customWidth="1"/>
    <col min="11013" max="11013" width="10" style="1" customWidth="1"/>
    <col min="11014" max="11014" width="9.28515625" style="1" customWidth="1"/>
    <col min="11015" max="11015" width="8.85546875" style="1" customWidth="1"/>
    <col min="11016" max="11016" width="9.5703125" style="1" customWidth="1"/>
    <col min="11017" max="11017" width="9.140625" style="1"/>
    <col min="11018" max="11018" width="10.140625" style="1" customWidth="1"/>
    <col min="11019" max="11019" width="7.7109375" style="1" customWidth="1"/>
    <col min="11020" max="11020" width="8.42578125" style="1" customWidth="1"/>
    <col min="11021" max="11021" width="8.5703125" style="1" customWidth="1"/>
    <col min="11022" max="11022" width="8.42578125" style="1" customWidth="1"/>
    <col min="11023" max="11264" width="9.140625" style="1"/>
    <col min="11265" max="11265" width="4.28515625" style="1" customWidth="1"/>
    <col min="11266" max="11266" width="5.42578125" style="1" customWidth="1"/>
    <col min="11267" max="11267" width="5.5703125" style="1" customWidth="1"/>
    <col min="11268" max="11268" width="29.5703125" style="1" customWidth="1"/>
    <col min="11269" max="11269" width="10" style="1" customWidth="1"/>
    <col min="11270" max="11270" width="9.28515625" style="1" customWidth="1"/>
    <col min="11271" max="11271" width="8.85546875" style="1" customWidth="1"/>
    <col min="11272" max="11272" width="9.5703125" style="1" customWidth="1"/>
    <col min="11273" max="11273" width="9.140625" style="1"/>
    <col min="11274" max="11274" width="10.140625" style="1" customWidth="1"/>
    <col min="11275" max="11275" width="7.7109375" style="1" customWidth="1"/>
    <col min="11276" max="11276" width="8.42578125" style="1" customWidth="1"/>
    <col min="11277" max="11277" width="8.5703125" style="1" customWidth="1"/>
    <col min="11278" max="11278" width="8.42578125" style="1" customWidth="1"/>
    <col min="11279" max="11520" width="9.140625" style="1"/>
    <col min="11521" max="11521" width="4.28515625" style="1" customWidth="1"/>
    <col min="11522" max="11522" width="5.42578125" style="1" customWidth="1"/>
    <col min="11523" max="11523" width="5.5703125" style="1" customWidth="1"/>
    <col min="11524" max="11524" width="29.5703125" style="1" customWidth="1"/>
    <col min="11525" max="11525" width="10" style="1" customWidth="1"/>
    <col min="11526" max="11526" width="9.28515625" style="1" customWidth="1"/>
    <col min="11527" max="11527" width="8.85546875" style="1" customWidth="1"/>
    <col min="11528" max="11528" width="9.5703125" style="1" customWidth="1"/>
    <col min="11529" max="11529" width="9.140625" style="1"/>
    <col min="11530" max="11530" width="10.140625" style="1" customWidth="1"/>
    <col min="11531" max="11531" width="7.7109375" style="1" customWidth="1"/>
    <col min="11532" max="11532" width="8.42578125" style="1" customWidth="1"/>
    <col min="11533" max="11533" width="8.5703125" style="1" customWidth="1"/>
    <col min="11534" max="11534" width="8.42578125" style="1" customWidth="1"/>
    <col min="11535" max="11776" width="9.140625" style="1"/>
    <col min="11777" max="11777" width="4.28515625" style="1" customWidth="1"/>
    <col min="11778" max="11778" width="5.42578125" style="1" customWidth="1"/>
    <col min="11779" max="11779" width="5.5703125" style="1" customWidth="1"/>
    <col min="11780" max="11780" width="29.5703125" style="1" customWidth="1"/>
    <col min="11781" max="11781" width="10" style="1" customWidth="1"/>
    <col min="11782" max="11782" width="9.28515625" style="1" customWidth="1"/>
    <col min="11783" max="11783" width="8.85546875" style="1" customWidth="1"/>
    <col min="11784" max="11784" width="9.5703125" style="1" customWidth="1"/>
    <col min="11785" max="11785" width="9.140625" style="1"/>
    <col min="11786" max="11786" width="10.140625" style="1" customWidth="1"/>
    <col min="11787" max="11787" width="7.7109375" style="1" customWidth="1"/>
    <col min="11788" max="11788" width="8.42578125" style="1" customWidth="1"/>
    <col min="11789" max="11789" width="8.5703125" style="1" customWidth="1"/>
    <col min="11790" max="11790" width="8.42578125" style="1" customWidth="1"/>
    <col min="11791" max="12032" width="9.140625" style="1"/>
    <col min="12033" max="12033" width="4.28515625" style="1" customWidth="1"/>
    <col min="12034" max="12034" width="5.42578125" style="1" customWidth="1"/>
    <col min="12035" max="12035" width="5.5703125" style="1" customWidth="1"/>
    <col min="12036" max="12036" width="29.5703125" style="1" customWidth="1"/>
    <col min="12037" max="12037" width="10" style="1" customWidth="1"/>
    <col min="12038" max="12038" width="9.28515625" style="1" customWidth="1"/>
    <col min="12039" max="12039" width="8.85546875" style="1" customWidth="1"/>
    <col min="12040" max="12040" width="9.5703125" style="1" customWidth="1"/>
    <col min="12041" max="12041" width="9.140625" style="1"/>
    <col min="12042" max="12042" width="10.140625" style="1" customWidth="1"/>
    <col min="12043" max="12043" width="7.7109375" style="1" customWidth="1"/>
    <col min="12044" max="12044" width="8.42578125" style="1" customWidth="1"/>
    <col min="12045" max="12045" width="8.5703125" style="1" customWidth="1"/>
    <col min="12046" max="12046" width="8.42578125" style="1" customWidth="1"/>
    <col min="12047" max="12288" width="9.140625" style="1"/>
    <col min="12289" max="12289" width="4.28515625" style="1" customWidth="1"/>
    <col min="12290" max="12290" width="5.42578125" style="1" customWidth="1"/>
    <col min="12291" max="12291" width="5.5703125" style="1" customWidth="1"/>
    <col min="12292" max="12292" width="29.5703125" style="1" customWidth="1"/>
    <col min="12293" max="12293" width="10" style="1" customWidth="1"/>
    <col min="12294" max="12294" width="9.28515625" style="1" customWidth="1"/>
    <col min="12295" max="12295" width="8.85546875" style="1" customWidth="1"/>
    <col min="12296" max="12296" width="9.5703125" style="1" customWidth="1"/>
    <col min="12297" max="12297" width="9.140625" style="1"/>
    <col min="12298" max="12298" width="10.140625" style="1" customWidth="1"/>
    <col min="12299" max="12299" width="7.7109375" style="1" customWidth="1"/>
    <col min="12300" max="12300" width="8.42578125" style="1" customWidth="1"/>
    <col min="12301" max="12301" width="8.5703125" style="1" customWidth="1"/>
    <col min="12302" max="12302" width="8.42578125" style="1" customWidth="1"/>
    <col min="12303" max="12544" width="9.140625" style="1"/>
    <col min="12545" max="12545" width="4.28515625" style="1" customWidth="1"/>
    <col min="12546" max="12546" width="5.42578125" style="1" customWidth="1"/>
    <col min="12547" max="12547" width="5.5703125" style="1" customWidth="1"/>
    <col min="12548" max="12548" width="29.5703125" style="1" customWidth="1"/>
    <col min="12549" max="12549" width="10" style="1" customWidth="1"/>
    <col min="12550" max="12550" width="9.28515625" style="1" customWidth="1"/>
    <col min="12551" max="12551" width="8.85546875" style="1" customWidth="1"/>
    <col min="12552" max="12552" width="9.5703125" style="1" customWidth="1"/>
    <col min="12553" max="12553" width="9.140625" style="1"/>
    <col min="12554" max="12554" width="10.140625" style="1" customWidth="1"/>
    <col min="12555" max="12555" width="7.7109375" style="1" customWidth="1"/>
    <col min="12556" max="12556" width="8.42578125" style="1" customWidth="1"/>
    <col min="12557" max="12557" width="8.5703125" style="1" customWidth="1"/>
    <col min="12558" max="12558" width="8.42578125" style="1" customWidth="1"/>
    <col min="12559" max="12800" width="9.140625" style="1"/>
    <col min="12801" max="12801" width="4.28515625" style="1" customWidth="1"/>
    <col min="12802" max="12802" width="5.42578125" style="1" customWidth="1"/>
    <col min="12803" max="12803" width="5.5703125" style="1" customWidth="1"/>
    <col min="12804" max="12804" width="29.5703125" style="1" customWidth="1"/>
    <col min="12805" max="12805" width="10" style="1" customWidth="1"/>
    <col min="12806" max="12806" width="9.28515625" style="1" customWidth="1"/>
    <col min="12807" max="12807" width="8.85546875" style="1" customWidth="1"/>
    <col min="12808" max="12808" width="9.5703125" style="1" customWidth="1"/>
    <col min="12809" max="12809" width="9.140625" style="1"/>
    <col min="12810" max="12810" width="10.140625" style="1" customWidth="1"/>
    <col min="12811" max="12811" width="7.7109375" style="1" customWidth="1"/>
    <col min="12812" max="12812" width="8.42578125" style="1" customWidth="1"/>
    <col min="12813" max="12813" width="8.5703125" style="1" customWidth="1"/>
    <col min="12814" max="12814" width="8.42578125" style="1" customWidth="1"/>
    <col min="12815" max="13056" width="9.140625" style="1"/>
    <col min="13057" max="13057" width="4.28515625" style="1" customWidth="1"/>
    <col min="13058" max="13058" width="5.42578125" style="1" customWidth="1"/>
    <col min="13059" max="13059" width="5.5703125" style="1" customWidth="1"/>
    <col min="13060" max="13060" width="29.5703125" style="1" customWidth="1"/>
    <col min="13061" max="13061" width="10" style="1" customWidth="1"/>
    <col min="13062" max="13062" width="9.28515625" style="1" customWidth="1"/>
    <col min="13063" max="13063" width="8.85546875" style="1" customWidth="1"/>
    <col min="13064" max="13064" width="9.5703125" style="1" customWidth="1"/>
    <col min="13065" max="13065" width="9.140625" style="1"/>
    <col min="13066" max="13066" width="10.140625" style="1" customWidth="1"/>
    <col min="13067" max="13067" width="7.7109375" style="1" customWidth="1"/>
    <col min="13068" max="13068" width="8.42578125" style="1" customWidth="1"/>
    <col min="13069" max="13069" width="8.5703125" style="1" customWidth="1"/>
    <col min="13070" max="13070" width="8.42578125" style="1" customWidth="1"/>
    <col min="13071" max="13312" width="9.140625" style="1"/>
    <col min="13313" max="13313" width="4.28515625" style="1" customWidth="1"/>
    <col min="13314" max="13314" width="5.42578125" style="1" customWidth="1"/>
    <col min="13315" max="13315" width="5.5703125" style="1" customWidth="1"/>
    <col min="13316" max="13316" width="29.5703125" style="1" customWidth="1"/>
    <col min="13317" max="13317" width="10" style="1" customWidth="1"/>
    <col min="13318" max="13318" width="9.28515625" style="1" customWidth="1"/>
    <col min="13319" max="13319" width="8.85546875" style="1" customWidth="1"/>
    <col min="13320" max="13320" width="9.5703125" style="1" customWidth="1"/>
    <col min="13321" max="13321" width="9.140625" style="1"/>
    <col min="13322" max="13322" width="10.140625" style="1" customWidth="1"/>
    <col min="13323" max="13323" width="7.7109375" style="1" customWidth="1"/>
    <col min="13324" max="13324" width="8.42578125" style="1" customWidth="1"/>
    <col min="13325" max="13325" width="8.5703125" style="1" customWidth="1"/>
    <col min="13326" max="13326" width="8.42578125" style="1" customWidth="1"/>
    <col min="13327" max="13568" width="9.140625" style="1"/>
    <col min="13569" max="13569" width="4.28515625" style="1" customWidth="1"/>
    <col min="13570" max="13570" width="5.42578125" style="1" customWidth="1"/>
    <col min="13571" max="13571" width="5.5703125" style="1" customWidth="1"/>
    <col min="13572" max="13572" width="29.5703125" style="1" customWidth="1"/>
    <col min="13573" max="13573" width="10" style="1" customWidth="1"/>
    <col min="13574" max="13574" width="9.28515625" style="1" customWidth="1"/>
    <col min="13575" max="13575" width="8.85546875" style="1" customWidth="1"/>
    <col min="13576" max="13576" width="9.5703125" style="1" customWidth="1"/>
    <col min="13577" max="13577" width="9.140625" style="1"/>
    <col min="13578" max="13578" width="10.140625" style="1" customWidth="1"/>
    <col min="13579" max="13579" width="7.7109375" style="1" customWidth="1"/>
    <col min="13580" max="13580" width="8.42578125" style="1" customWidth="1"/>
    <col min="13581" max="13581" width="8.5703125" style="1" customWidth="1"/>
    <col min="13582" max="13582" width="8.42578125" style="1" customWidth="1"/>
    <col min="13583" max="13824" width="9.140625" style="1"/>
    <col min="13825" max="13825" width="4.28515625" style="1" customWidth="1"/>
    <col min="13826" max="13826" width="5.42578125" style="1" customWidth="1"/>
    <col min="13827" max="13827" width="5.5703125" style="1" customWidth="1"/>
    <col min="13828" max="13828" width="29.5703125" style="1" customWidth="1"/>
    <col min="13829" max="13829" width="10" style="1" customWidth="1"/>
    <col min="13830" max="13830" width="9.28515625" style="1" customWidth="1"/>
    <col min="13831" max="13831" width="8.85546875" style="1" customWidth="1"/>
    <col min="13832" max="13832" width="9.5703125" style="1" customWidth="1"/>
    <col min="13833" max="13833" width="9.140625" style="1"/>
    <col min="13834" max="13834" width="10.140625" style="1" customWidth="1"/>
    <col min="13835" max="13835" width="7.7109375" style="1" customWidth="1"/>
    <col min="13836" max="13836" width="8.42578125" style="1" customWidth="1"/>
    <col min="13837" max="13837" width="8.5703125" style="1" customWidth="1"/>
    <col min="13838" max="13838" width="8.42578125" style="1" customWidth="1"/>
    <col min="13839" max="14080" width="9.140625" style="1"/>
    <col min="14081" max="14081" width="4.28515625" style="1" customWidth="1"/>
    <col min="14082" max="14082" width="5.42578125" style="1" customWidth="1"/>
    <col min="14083" max="14083" width="5.5703125" style="1" customWidth="1"/>
    <col min="14084" max="14084" width="29.5703125" style="1" customWidth="1"/>
    <col min="14085" max="14085" width="10" style="1" customWidth="1"/>
    <col min="14086" max="14086" width="9.28515625" style="1" customWidth="1"/>
    <col min="14087" max="14087" width="8.85546875" style="1" customWidth="1"/>
    <col min="14088" max="14088" width="9.5703125" style="1" customWidth="1"/>
    <col min="14089" max="14089" width="9.140625" style="1"/>
    <col min="14090" max="14090" width="10.140625" style="1" customWidth="1"/>
    <col min="14091" max="14091" width="7.7109375" style="1" customWidth="1"/>
    <col min="14092" max="14092" width="8.42578125" style="1" customWidth="1"/>
    <col min="14093" max="14093" width="8.5703125" style="1" customWidth="1"/>
    <col min="14094" max="14094" width="8.42578125" style="1" customWidth="1"/>
    <col min="14095" max="14336" width="9.140625" style="1"/>
    <col min="14337" max="14337" width="4.28515625" style="1" customWidth="1"/>
    <col min="14338" max="14338" width="5.42578125" style="1" customWidth="1"/>
    <col min="14339" max="14339" width="5.5703125" style="1" customWidth="1"/>
    <col min="14340" max="14340" width="29.5703125" style="1" customWidth="1"/>
    <col min="14341" max="14341" width="10" style="1" customWidth="1"/>
    <col min="14342" max="14342" width="9.28515625" style="1" customWidth="1"/>
    <col min="14343" max="14343" width="8.85546875" style="1" customWidth="1"/>
    <col min="14344" max="14344" width="9.5703125" style="1" customWidth="1"/>
    <col min="14345" max="14345" width="9.140625" style="1"/>
    <col min="14346" max="14346" width="10.140625" style="1" customWidth="1"/>
    <col min="14347" max="14347" width="7.7109375" style="1" customWidth="1"/>
    <col min="14348" max="14348" width="8.42578125" style="1" customWidth="1"/>
    <col min="14349" max="14349" width="8.5703125" style="1" customWidth="1"/>
    <col min="14350" max="14350" width="8.42578125" style="1" customWidth="1"/>
    <col min="14351" max="14592" width="9.140625" style="1"/>
    <col min="14593" max="14593" width="4.28515625" style="1" customWidth="1"/>
    <col min="14594" max="14594" width="5.42578125" style="1" customWidth="1"/>
    <col min="14595" max="14595" width="5.5703125" style="1" customWidth="1"/>
    <col min="14596" max="14596" width="29.5703125" style="1" customWidth="1"/>
    <col min="14597" max="14597" width="10" style="1" customWidth="1"/>
    <col min="14598" max="14598" width="9.28515625" style="1" customWidth="1"/>
    <col min="14599" max="14599" width="8.85546875" style="1" customWidth="1"/>
    <col min="14600" max="14600" width="9.5703125" style="1" customWidth="1"/>
    <col min="14601" max="14601" width="9.140625" style="1"/>
    <col min="14602" max="14602" width="10.140625" style="1" customWidth="1"/>
    <col min="14603" max="14603" width="7.7109375" style="1" customWidth="1"/>
    <col min="14604" max="14604" width="8.42578125" style="1" customWidth="1"/>
    <col min="14605" max="14605" width="8.5703125" style="1" customWidth="1"/>
    <col min="14606" max="14606" width="8.42578125" style="1" customWidth="1"/>
    <col min="14607" max="14848" width="9.140625" style="1"/>
    <col min="14849" max="14849" width="4.28515625" style="1" customWidth="1"/>
    <col min="14850" max="14850" width="5.42578125" style="1" customWidth="1"/>
    <col min="14851" max="14851" width="5.5703125" style="1" customWidth="1"/>
    <col min="14852" max="14852" width="29.5703125" style="1" customWidth="1"/>
    <col min="14853" max="14853" width="10" style="1" customWidth="1"/>
    <col min="14854" max="14854" width="9.28515625" style="1" customWidth="1"/>
    <col min="14855" max="14855" width="8.85546875" style="1" customWidth="1"/>
    <col min="14856" max="14856" width="9.5703125" style="1" customWidth="1"/>
    <col min="14857" max="14857" width="9.140625" style="1"/>
    <col min="14858" max="14858" width="10.140625" style="1" customWidth="1"/>
    <col min="14859" max="14859" width="7.7109375" style="1" customWidth="1"/>
    <col min="14860" max="14860" width="8.42578125" style="1" customWidth="1"/>
    <col min="14861" max="14861" width="8.5703125" style="1" customWidth="1"/>
    <col min="14862" max="14862" width="8.42578125" style="1" customWidth="1"/>
    <col min="14863" max="15104" width="9.140625" style="1"/>
    <col min="15105" max="15105" width="4.28515625" style="1" customWidth="1"/>
    <col min="15106" max="15106" width="5.42578125" style="1" customWidth="1"/>
    <col min="15107" max="15107" width="5.5703125" style="1" customWidth="1"/>
    <col min="15108" max="15108" width="29.5703125" style="1" customWidth="1"/>
    <col min="15109" max="15109" width="10" style="1" customWidth="1"/>
    <col min="15110" max="15110" width="9.28515625" style="1" customWidth="1"/>
    <col min="15111" max="15111" width="8.85546875" style="1" customWidth="1"/>
    <col min="15112" max="15112" width="9.5703125" style="1" customWidth="1"/>
    <col min="15113" max="15113" width="9.140625" style="1"/>
    <col min="15114" max="15114" width="10.140625" style="1" customWidth="1"/>
    <col min="15115" max="15115" width="7.7109375" style="1" customWidth="1"/>
    <col min="15116" max="15116" width="8.42578125" style="1" customWidth="1"/>
    <col min="15117" max="15117" width="8.5703125" style="1" customWidth="1"/>
    <col min="15118" max="15118" width="8.42578125" style="1" customWidth="1"/>
    <col min="15119" max="15360" width="9.140625" style="1"/>
    <col min="15361" max="15361" width="4.28515625" style="1" customWidth="1"/>
    <col min="15362" max="15362" width="5.42578125" style="1" customWidth="1"/>
    <col min="15363" max="15363" width="5.5703125" style="1" customWidth="1"/>
    <col min="15364" max="15364" width="29.5703125" style="1" customWidth="1"/>
    <col min="15365" max="15365" width="10" style="1" customWidth="1"/>
    <col min="15366" max="15366" width="9.28515625" style="1" customWidth="1"/>
    <col min="15367" max="15367" width="8.85546875" style="1" customWidth="1"/>
    <col min="15368" max="15368" width="9.5703125" style="1" customWidth="1"/>
    <col min="15369" max="15369" width="9.140625" style="1"/>
    <col min="15370" max="15370" width="10.140625" style="1" customWidth="1"/>
    <col min="15371" max="15371" width="7.7109375" style="1" customWidth="1"/>
    <col min="15372" max="15372" width="8.42578125" style="1" customWidth="1"/>
    <col min="15373" max="15373" width="8.5703125" style="1" customWidth="1"/>
    <col min="15374" max="15374" width="8.42578125" style="1" customWidth="1"/>
    <col min="15375" max="15616" width="9.140625" style="1"/>
    <col min="15617" max="15617" width="4.28515625" style="1" customWidth="1"/>
    <col min="15618" max="15618" width="5.42578125" style="1" customWidth="1"/>
    <col min="15619" max="15619" width="5.5703125" style="1" customWidth="1"/>
    <col min="15620" max="15620" width="29.5703125" style="1" customWidth="1"/>
    <col min="15621" max="15621" width="10" style="1" customWidth="1"/>
    <col min="15622" max="15622" width="9.28515625" style="1" customWidth="1"/>
    <col min="15623" max="15623" width="8.85546875" style="1" customWidth="1"/>
    <col min="15624" max="15624" width="9.5703125" style="1" customWidth="1"/>
    <col min="15625" max="15625" width="9.140625" style="1"/>
    <col min="15626" max="15626" width="10.140625" style="1" customWidth="1"/>
    <col min="15627" max="15627" width="7.7109375" style="1" customWidth="1"/>
    <col min="15628" max="15628" width="8.42578125" style="1" customWidth="1"/>
    <col min="15629" max="15629" width="8.5703125" style="1" customWidth="1"/>
    <col min="15630" max="15630" width="8.42578125" style="1" customWidth="1"/>
    <col min="15631" max="15872" width="9.140625" style="1"/>
    <col min="15873" max="15873" width="4.28515625" style="1" customWidth="1"/>
    <col min="15874" max="15874" width="5.42578125" style="1" customWidth="1"/>
    <col min="15875" max="15875" width="5.5703125" style="1" customWidth="1"/>
    <col min="15876" max="15876" width="29.5703125" style="1" customWidth="1"/>
    <col min="15877" max="15877" width="10" style="1" customWidth="1"/>
    <col min="15878" max="15878" width="9.28515625" style="1" customWidth="1"/>
    <col min="15879" max="15879" width="8.85546875" style="1" customWidth="1"/>
    <col min="15880" max="15880" width="9.5703125" style="1" customWidth="1"/>
    <col min="15881" max="15881" width="9.140625" style="1"/>
    <col min="15882" max="15882" width="10.140625" style="1" customWidth="1"/>
    <col min="15883" max="15883" width="7.7109375" style="1" customWidth="1"/>
    <col min="15884" max="15884" width="8.42578125" style="1" customWidth="1"/>
    <col min="15885" max="15885" width="8.5703125" style="1" customWidth="1"/>
    <col min="15886" max="15886" width="8.42578125" style="1" customWidth="1"/>
    <col min="15887" max="16128" width="9.140625" style="1"/>
    <col min="16129" max="16129" width="4.28515625" style="1" customWidth="1"/>
    <col min="16130" max="16130" width="5.42578125" style="1" customWidth="1"/>
    <col min="16131" max="16131" width="5.5703125" style="1" customWidth="1"/>
    <col min="16132" max="16132" width="29.5703125" style="1" customWidth="1"/>
    <col min="16133" max="16133" width="10" style="1" customWidth="1"/>
    <col min="16134" max="16134" width="9.28515625" style="1" customWidth="1"/>
    <col min="16135" max="16135" width="8.85546875" style="1" customWidth="1"/>
    <col min="16136" max="16136" width="9.5703125" style="1" customWidth="1"/>
    <col min="16137" max="16137" width="9.140625" style="1"/>
    <col min="16138" max="16138" width="10.140625" style="1" customWidth="1"/>
    <col min="16139" max="16139" width="7.7109375" style="1" customWidth="1"/>
    <col min="16140" max="16140" width="8.42578125" style="1" customWidth="1"/>
    <col min="16141" max="16141" width="8.5703125" style="1" customWidth="1"/>
    <col min="16142" max="16142" width="8.42578125" style="1" customWidth="1"/>
    <col min="16143" max="16384" width="9.140625" style="1"/>
  </cols>
  <sheetData>
    <row r="1" spans="2:18" ht="13.5" thickBot="1" x14ac:dyDescent="0.25"/>
    <row r="2" spans="2:18" s="4" customFormat="1" ht="25.5" thickBot="1" x14ac:dyDescent="0.3">
      <c r="B2" s="208"/>
      <c r="C2" s="209"/>
      <c r="D2" s="210" t="s">
        <v>0</v>
      </c>
      <c r="E2" s="990" t="s">
        <v>345</v>
      </c>
      <c r="F2" s="991" t="s">
        <v>346</v>
      </c>
      <c r="G2" s="1094" t="s">
        <v>347</v>
      </c>
      <c r="H2" s="213" t="s">
        <v>348</v>
      </c>
      <c r="I2" s="302" t="s">
        <v>349</v>
      </c>
      <c r="J2" s="1087" t="s">
        <v>350</v>
      </c>
      <c r="K2" s="215" t="s">
        <v>351</v>
      </c>
      <c r="L2" s="62" t="s">
        <v>7</v>
      </c>
      <c r="M2" s="63" t="s">
        <v>8</v>
      </c>
      <c r="N2" s="390" t="s">
        <v>352</v>
      </c>
    </row>
    <row r="3" spans="2:18" ht="13.5" thickBot="1" x14ac:dyDescent="0.25">
      <c r="B3" s="217"/>
      <c r="C3" s="218"/>
      <c r="D3" s="219" t="s">
        <v>9</v>
      </c>
      <c r="E3" s="220">
        <f t="shared" ref="E3:M3" si="0">SUM(E4:E7)</f>
        <v>191068</v>
      </c>
      <c r="F3" s="860">
        <f t="shared" si="0"/>
        <v>106312</v>
      </c>
      <c r="G3" s="221">
        <f t="shared" si="0"/>
        <v>105498</v>
      </c>
      <c r="H3" s="132">
        <f t="shared" si="0"/>
        <v>81131</v>
      </c>
      <c r="I3" s="221">
        <f t="shared" si="0"/>
        <v>106436</v>
      </c>
      <c r="J3" s="1012">
        <f t="shared" si="0"/>
        <v>21382</v>
      </c>
      <c r="K3" s="132">
        <f t="shared" ref="K3:K16" si="1">J3-F3</f>
        <v>-84930</v>
      </c>
      <c r="L3" s="221">
        <f t="shared" si="0"/>
        <v>97960</v>
      </c>
      <c r="M3" s="132">
        <f t="shared" si="0"/>
        <v>100339</v>
      </c>
      <c r="N3" s="132">
        <f>SUM(N4:N7)</f>
        <v>102923</v>
      </c>
    </row>
    <row r="4" spans="2:18" x14ac:dyDescent="0.2">
      <c r="B4" s="224" t="s">
        <v>10</v>
      </c>
      <c r="C4" s="225"/>
      <c r="D4" s="226" t="s">
        <v>11</v>
      </c>
      <c r="E4" s="227">
        <f t="shared" ref="E4:J4" si="2">SUM(E35+E119+E135+E319+E484)</f>
        <v>16408</v>
      </c>
      <c r="F4" s="861">
        <f t="shared" si="2"/>
        <v>11076</v>
      </c>
      <c r="G4" s="227">
        <f t="shared" si="2"/>
        <v>7250</v>
      </c>
      <c r="H4" s="228">
        <f t="shared" si="2"/>
        <v>6758</v>
      </c>
      <c r="I4" s="227">
        <f t="shared" si="2"/>
        <v>7254</v>
      </c>
      <c r="J4" s="1088">
        <f t="shared" si="2"/>
        <v>5650</v>
      </c>
      <c r="K4" s="34">
        <f t="shared" si="1"/>
        <v>-5426</v>
      </c>
      <c r="L4" s="227">
        <f>SUM(L35+L119+L135+L319+L484)</f>
        <v>4650</v>
      </c>
      <c r="M4" s="228">
        <f>SUM(M35+M119+M135+M319+M484)</f>
        <v>4650</v>
      </c>
      <c r="N4" s="228">
        <f>SUM(N35+N119+N135+N319+N484)</f>
        <v>4650</v>
      </c>
    </row>
    <row r="5" spans="2:18" x14ac:dyDescent="0.2">
      <c r="B5" s="224" t="s">
        <v>12</v>
      </c>
      <c r="C5" s="225"/>
      <c r="D5" s="226" t="s">
        <v>13</v>
      </c>
      <c r="E5" s="231">
        <f t="shared" ref="E5:J5" si="3">SUM(E27)</f>
        <v>80783</v>
      </c>
      <c r="F5" s="862">
        <f t="shared" si="3"/>
        <v>79972</v>
      </c>
      <c r="G5" s="231">
        <f t="shared" si="3"/>
        <v>79972</v>
      </c>
      <c r="H5" s="232">
        <f t="shared" si="3"/>
        <v>57083</v>
      </c>
      <c r="I5" s="231">
        <f t="shared" si="3"/>
        <v>79972</v>
      </c>
      <c r="J5" s="1089">
        <f t="shared" si="3"/>
        <v>0</v>
      </c>
      <c r="K5" s="183">
        <f t="shared" si="1"/>
        <v>-79972</v>
      </c>
      <c r="L5" s="231">
        <f>SUM(L27)</f>
        <v>77866</v>
      </c>
      <c r="M5" s="232">
        <f>SUM(M27)</f>
        <v>80775</v>
      </c>
      <c r="N5" s="232">
        <f>SUM(N27)</f>
        <v>83359</v>
      </c>
    </row>
    <row r="6" spans="2:18" x14ac:dyDescent="0.2">
      <c r="B6" s="233" t="s">
        <v>14</v>
      </c>
      <c r="C6" s="234"/>
      <c r="D6" s="235" t="s">
        <v>15</v>
      </c>
      <c r="E6" s="236">
        <f t="shared" ref="E6:J6" si="4">SUM(E51+E126+E142+E177+E343+E438+E495+E657+E759)</f>
        <v>10632</v>
      </c>
      <c r="F6" s="237">
        <f t="shared" si="4"/>
        <v>9369</v>
      </c>
      <c r="G6" s="236">
        <f t="shared" si="4"/>
        <v>10430</v>
      </c>
      <c r="H6" s="237">
        <f t="shared" si="4"/>
        <v>10918</v>
      </c>
      <c r="I6" s="236">
        <f t="shared" si="4"/>
        <v>11364</v>
      </c>
      <c r="J6" s="997">
        <f t="shared" si="4"/>
        <v>9849</v>
      </c>
      <c r="K6" s="183">
        <f t="shared" si="1"/>
        <v>480</v>
      </c>
      <c r="L6" s="236">
        <f>SUM(L51+L126+L142+L177+L343+L438+L495+L657+L759)</f>
        <v>9549</v>
      </c>
      <c r="M6" s="237">
        <f>SUM(M51+M126+M142+M177+M343+M438+M495+M657+M759)</f>
        <v>9019</v>
      </c>
      <c r="N6" s="237">
        <f>SUM(N51+N126+N142+N177+N343+N438+N495+N657+N759)</f>
        <v>9019</v>
      </c>
    </row>
    <row r="7" spans="2:18" ht="13.5" thickBot="1" x14ac:dyDescent="0.25">
      <c r="B7" s="233" t="s">
        <v>16</v>
      </c>
      <c r="C7" s="240"/>
      <c r="D7" s="235" t="s">
        <v>17</v>
      </c>
      <c r="E7" s="241">
        <f t="shared" ref="E7:J7" si="5">SUM(E63)</f>
        <v>83245</v>
      </c>
      <c r="F7" s="864">
        <f t="shared" si="5"/>
        <v>5895</v>
      </c>
      <c r="G7" s="89">
        <f t="shared" si="5"/>
        <v>7846</v>
      </c>
      <c r="H7" s="88">
        <f t="shared" si="5"/>
        <v>6372</v>
      </c>
      <c r="I7" s="89">
        <f t="shared" si="5"/>
        <v>7846</v>
      </c>
      <c r="J7" s="1090">
        <f t="shared" si="5"/>
        <v>5883</v>
      </c>
      <c r="K7" s="183">
        <f t="shared" si="1"/>
        <v>-12</v>
      </c>
      <c r="L7" s="241">
        <f>SUM(L63)</f>
        <v>5895</v>
      </c>
      <c r="M7" s="242">
        <f>SUM(M63)</f>
        <v>5895</v>
      </c>
      <c r="N7" s="242">
        <f>SUM(N63)</f>
        <v>5895</v>
      </c>
    </row>
    <row r="8" spans="2:18" ht="13.5" thickBot="1" x14ac:dyDescent="0.25">
      <c r="B8" s="217"/>
      <c r="C8" s="244"/>
      <c r="D8" s="245" t="s">
        <v>18</v>
      </c>
      <c r="E8" s="220">
        <f t="shared" ref="E8:J8" si="6">SUM(E9:E11)</f>
        <v>184673</v>
      </c>
      <c r="F8" s="860">
        <f t="shared" ref="F8" si="7">SUM(F9:F11)</f>
        <v>106312</v>
      </c>
      <c r="G8" s="221">
        <f t="shared" si="6"/>
        <v>168426</v>
      </c>
      <c r="H8" s="132">
        <f t="shared" si="6"/>
        <v>85322</v>
      </c>
      <c r="I8" s="221">
        <f t="shared" si="6"/>
        <v>130157</v>
      </c>
      <c r="J8" s="1012">
        <f t="shared" si="6"/>
        <v>133721</v>
      </c>
      <c r="K8" s="132">
        <f t="shared" si="1"/>
        <v>27409</v>
      </c>
      <c r="L8" s="132">
        <f>SUM(L9:L11)</f>
        <v>122691</v>
      </c>
      <c r="M8" s="132">
        <f>SUM(M9:M11)</f>
        <v>117380</v>
      </c>
      <c r="N8" s="132">
        <f>SUM(N9:N11)</f>
        <v>116705</v>
      </c>
    </row>
    <row r="9" spans="2:18" x14ac:dyDescent="0.2">
      <c r="B9" s="224" t="s">
        <v>19</v>
      </c>
      <c r="C9" s="247"/>
      <c r="D9" s="226" t="s">
        <v>20</v>
      </c>
      <c r="E9" s="1086">
        <f t="shared" ref="E9:J9" si="8">SUM(E87+E196+E256+E273+E349+E357+E403+E426+E446+E460+E466+E525+E542+E557+E583+E609+E644+E692+E719+E748)</f>
        <v>173517</v>
      </c>
      <c r="F9" s="248">
        <f t="shared" si="8"/>
        <v>103410</v>
      </c>
      <c r="G9" s="1095">
        <f t="shared" si="8"/>
        <v>116476</v>
      </c>
      <c r="H9" s="248">
        <f t="shared" si="8"/>
        <v>74471</v>
      </c>
      <c r="I9" s="1095">
        <f t="shared" si="8"/>
        <v>115885</v>
      </c>
      <c r="J9" s="1091">
        <f t="shared" si="8"/>
        <v>116453</v>
      </c>
      <c r="K9" s="34">
        <f t="shared" si="1"/>
        <v>13043</v>
      </c>
      <c r="L9" s="248">
        <f>SUM(L87+L196+L256+L273+L349+L357+L403+L426+L446+L460+L466+L525+L542+L557+L583+L609+L644+L692+L719+L748)</f>
        <v>114996</v>
      </c>
      <c r="M9" s="248">
        <f>SUM(M87+M196+M256+M273+M349+M357+M403+M426+M446+M460+M466+M525+M542+M557+M583+M609+M644+M692+M719+M748)</f>
        <v>115050</v>
      </c>
      <c r="N9" s="248">
        <f>SUM(N87+N196+N256+N273+N349+N357+N403+N426+N446+N460+N466+N525+N542+N557+N583+N609+N644+N692+N719+N748)</f>
        <v>114675</v>
      </c>
    </row>
    <row r="10" spans="2:18" x14ac:dyDescent="0.2">
      <c r="B10" s="233" t="s">
        <v>21</v>
      </c>
      <c r="C10" s="234"/>
      <c r="D10" s="235" t="s">
        <v>22</v>
      </c>
      <c r="E10" s="712">
        <f t="shared" ref="E10:J10" si="9">SUM(E309+E412+E592+E736+E699)</f>
        <v>9022</v>
      </c>
      <c r="F10" s="863">
        <f t="shared" si="9"/>
        <v>1408</v>
      </c>
      <c r="G10" s="236">
        <f t="shared" si="9"/>
        <v>49424</v>
      </c>
      <c r="H10" s="237">
        <f t="shared" si="9"/>
        <v>9067</v>
      </c>
      <c r="I10" s="236">
        <f t="shared" si="9"/>
        <v>11746</v>
      </c>
      <c r="J10" s="997">
        <f t="shared" si="9"/>
        <v>15750</v>
      </c>
      <c r="K10" s="183">
        <f t="shared" si="1"/>
        <v>14342</v>
      </c>
      <c r="L10" s="237">
        <f>SUM(L309+L412+L592+L736+L699)</f>
        <v>6165</v>
      </c>
      <c r="M10" s="237">
        <f>SUM(M309+M412+M592+M736+M699)</f>
        <v>800</v>
      </c>
      <c r="N10" s="237">
        <f>SUM(N309+N412+N592+N736+N699)</f>
        <v>500</v>
      </c>
      <c r="R10" s="5"/>
    </row>
    <row r="11" spans="2:18" ht="13.5" thickBot="1" x14ac:dyDescent="0.25">
      <c r="B11" s="251" t="s">
        <v>23</v>
      </c>
      <c r="C11" s="252"/>
      <c r="D11" s="253" t="s">
        <v>24</v>
      </c>
      <c r="E11" s="80">
        <f>SUM(E103)</f>
        <v>2134</v>
      </c>
      <c r="F11" s="915">
        <f t="shared" ref="F11:M11" si="10">SUM(F103)</f>
        <v>1494</v>
      </c>
      <c r="G11" s="108">
        <f t="shared" si="10"/>
        <v>2526</v>
      </c>
      <c r="H11" s="107">
        <f t="shared" si="10"/>
        <v>1784</v>
      </c>
      <c r="I11" s="108">
        <f t="shared" si="10"/>
        <v>2526</v>
      </c>
      <c r="J11" s="1092">
        <f t="shared" si="10"/>
        <v>1518</v>
      </c>
      <c r="K11" s="107">
        <f t="shared" si="1"/>
        <v>24</v>
      </c>
      <c r="L11" s="257">
        <f t="shared" si="10"/>
        <v>1530</v>
      </c>
      <c r="M11" s="258">
        <f t="shared" si="10"/>
        <v>1530</v>
      </c>
      <c r="N11" s="259">
        <f>SUM(N103)</f>
        <v>1530</v>
      </c>
    </row>
    <row r="12" spans="2:18" ht="13.5" thickBot="1" x14ac:dyDescent="0.25">
      <c r="B12" s="217"/>
      <c r="C12" s="244"/>
      <c r="D12" s="260" t="s">
        <v>25</v>
      </c>
      <c r="E12" s="220">
        <f t="shared" ref="E12:J12" si="11">E3-E8</f>
        <v>6395</v>
      </c>
      <c r="F12" s="860">
        <f t="shared" si="11"/>
        <v>0</v>
      </c>
      <c r="G12" s="221">
        <f t="shared" si="11"/>
        <v>-62928</v>
      </c>
      <c r="H12" s="132">
        <f t="shared" si="11"/>
        <v>-4191</v>
      </c>
      <c r="I12" s="221">
        <f t="shared" si="11"/>
        <v>-23721</v>
      </c>
      <c r="J12" s="1012">
        <f t="shared" si="11"/>
        <v>-112339</v>
      </c>
      <c r="K12" s="132">
        <f>J12-F12</f>
        <v>-112339</v>
      </c>
      <c r="L12" s="132">
        <f>L3-L8</f>
        <v>-24731</v>
      </c>
      <c r="M12" s="132">
        <f>M3-M8</f>
        <v>-17041</v>
      </c>
      <c r="N12" s="132">
        <f>N3-N8</f>
        <v>-13782</v>
      </c>
    </row>
    <row r="13" spans="2:18" ht="13.5" thickBot="1" x14ac:dyDescent="0.25">
      <c r="B13" s="217"/>
      <c r="C13" s="261"/>
      <c r="D13" s="262" t="s">
        <v>26</v>
      </c>
      <c r="E13" s="220">
        <f t="shared" ref="E13:J13" si="12">SUM(E14+E15)</f>
        <v>4097</v>
      </c>
      <c r="F13" s="860">
        <f t="shared" si="12"/>
        <v>0</v>
      </c>
      <c r="G13" s="221">
        <f t="shared" si="12"/>
        <v>62928</v>
      </c>
      <c r="H13" s="132">
        <f t="shared" si="12"/>
        <v>19662</v>
      </c>
      <c r="I13" s="221">
        <f t="shared" si="12"/>
        <v>62928</v>
      </c>
      <c r="J13" s="1012">
        <f t="shared" si="12"/>
        <v>93427</v>
      </c>
      <c r="K13" s="132">
        <f>J13-F13</f>
        <v>93427</v>
      </c>
      <c r="L13" s="132">
        <f>SUM(L14+L15)</f>
        <v>0</v>
      </c>
      <c r="M13" s="132">
        <f>SUM(M14+M15)</f>
        <v>0</v>
      </c>
      <c r="N13" s="132">
        <f>SUM(N14+N15)</f>
        <v>0</v>
      </c>
    </row>
    <row r="14" spans="2:18" x14ac:dyDescent="0.2">
      <c r="B14" s="263" t="s">
        <v>27</v>
      </c>
      <c r="C14" s="264"/>
      <c r="D14" s="235" t="s">
        <v>343</v>
      </c>
      <c r="E14" s="710">
        <f t="shared" ref="E14:J14" si="13">SUM(-E107)</f>
        <v>-3176</v>
      </c>
      <c r="F14" s="867">
        <f t="shared" ref="F14" si="14">SUM(-F107)</f>
        <v>-1494</v>
      </c>
      <c r="G14" s="100">
        <f t="shared" si="13"/>
        <v>-1559</v>
      </c>
      <c r="H14" s="99">
        <f t="shared" si="13"/>
        <v>-1185</v>
      </c>
      <c r="I14" s="100">
        <f t="shared" si="13"/>
        <v>-1559</v>
      </c>
      <c r="J14" s="1093">
        <f t="shared" si="13"/>
        <v>-1518</v>
      </c>
      <c r="K14" s="99">
        <f t="shared" si="1"/>
        <v>-24</v>
      </c>
      <c r="L14" s="99">
        <f>SUM(-L107)</f>
        <v>-1530</v>
      </c>
      <c r="M14" s="99">
        <f>SUM(-M107)</f>
        <v>-1530</v>
      </c>
      <c r="N14" s="99">
        <f>SUM(-N107)</f>
        <v>-1530</v>
      </c>
    </row>
    <row r="15" spans="2:18" ht="13.5" thickBot="1" x14ac:dyDescent="0.25">
      <c r="B15" s="267" t="s">
        <v>28</v>
      </c>
      <c r="C15" s="240"/>
      <c r="D15" s="253" t="s">
        <v>29</v>
      </c>
      <c r="E15" s="236">
        <f>SUM(E68)</f>
        <v>7273</v>
      </c>
      <c r="F15" s="863">
        <f t="shared" ref="F15:M15" si="15">SUM(F68)</f>
        <v>1494</v>
      </c>
      <c r="G15" s="89">
        <f t="shared" si="15"/>
        <v>64487</v>
      </c>
      <c r="H15" s="88">
        <f t="shared" si="15"/>
        <v>20847</v>
      </c>
      <c r="I15" s="89">
        <f t="shared" si="15"/>
        <v>64487</v>
      </c>
      <c r="J15" s="997">
        <f t="shared" si="15"/>
        <v>94945</v>
      </c>
      <c r="K15" s="107">
        <f t="shared" si="1"/>
        <v>93451</v>
      </c>
      <c r="L15" s="170">
        <f t="shared" si="15"/>
        <v>1530</v>
      </c>
      <c r="M15" s="258">
        <f t="shared" si="15"/>
        <v>1530</v>
      </c>
      <c r="N15" s="259">
        <f>SUM(N68)</f>
        <v>1530</v>
      </c>
    </row>
    <row r="16" spans="2:18" ht="13.5" thickBot="1" x14ac:dyDescent="0.25">
      <c r="B16" s="271"/>
      <c r="C16" s="272"/>
      <c r="D16" s="273" t="s">
        <v>30</v>
      </c>
      <c r="E16" s="220">
        <f t="shared" ref="E16:J16" si="16">E13+E12</f>
        <v>10492</v>
      </c>
      <c r="F16" s="860">
        <f t="shared" si="16"/>
        <v>0</v>
      </c>
      <c r="G16" s="221">
        <f t="shared" si="16"/>
        <v>0</v>
      </c>
      <c r="H16" s="132">
        <f t="shared" si="16"/>
        <v>15471</v>
      </c>
      <c r="I16" s="221">
        <f t="shared" si="16"/>
        <v>39207</v>
      </c>
      <c r="J16" s="1012">
        <f t="shared" si="16"/>
        <v>-18912</v>
      </c>
      <c r="K16" s="132">
        <f t="shared" si="1"/>
        <v>-18912</v>
      </c>
      <c r="L16" s="132">
        <f>L13+L12</f>
        <v>-24731</v>
      </c>
      <c r="M16" s="132">
        <f>M13+M12</f>
        <v>-17041</v>
      </c>
      <c r="N16" s="132">
        <f>N13+N12</f>
        <v>-13782</v>
      </c>
    </row>
    <row r="17" spans="1:18" x14ac:dyDescent="0.2">
      <c r="B17" s="247"/>
      <c r="C17" s="247"/>
      <c r="D17" s="1161"/>
      <c r="E17" s="884"/>
      <c r="F17" s="884"/>
      <c r="G17" s="884"/>
      <c r="H17" s="884"/>
      <c r="I17" s="884"/>
      <c r="J17" s="884"/>
      <c r="K17" s="393"/>
      <c r="L17" s="393"/>
      <c r="M17" s="393"/>
      <c r="N17" s="393"/>
    </row>
    <row r="18" spans="1:18" ht="15" x14ac:dyDescent="0.25">
      <c r="B18" s="1126" t="s">
        <v>31</v>
      </c>
      <c r="C18" s="1127"/>
      <c r="D18" s="1126"/>
      <c r="E18" s="1160"/>
      <c r="F18" s="869"/>
      <c r="G18" s="277"/>
      <c r="H18" s="278"/>
      <c r="I18" s="278"/>
      <c r="J18" s="278"/>
      <c r="K18" s="278"/>
      <c r="L18" s="279"/>
      <c r="M18" s="279"/>
      <c r="N18" s="279"/>
    </row>
    <row r="19" spans="1:18" ht="13.5" thickBot="1" x14ac:dyDescent="0.25">
      <c r="B19" s="274"/>
      <c r="C19" s="275"/>
      <c r="D19" s="274"/>
      <c r="E19" s="276"/>
      <c r="F19" s="869"/>
      <c r="G19" s="277"/>
      <c r="H19" s="278"/>
      <c r="I19" s="278"/>
      <c r="J19" s="278"/>
      <c r="K19" s="278"/>
      <c r="L19" s="279"/>
      <c r="M19" s="279"/>
      <c r="N19" s="279"/>
    </row>
    <row r="20" spans="1:18" ht="13.5" thickBot="1" x14ac:dyDescent="0.25">
      <c r="B20" s="280"/>
      <c r="C20" s="281"/>
      <c r="D20" s="281"/>
      <c r="E20" s="282"/>
      <c r="F20" s="950"/>
      <c r="G20" s="283"/>
      <c r="H20" s="283"/>
      <c r="I20" s="283"/>
      <c r="J20" s="284"/>
      <c r="K20" s="284"/>
      <c r="L20" s="285"/>
      <c r="M20" s="285"/>
      <c r="N20" s="286"/>
    </row>
    <row r="21" spans="1:18" ht="13.5" thickBot="1" x14ac:dyDescent="0.25">
      <c r="B21" s="287"/>
      <c r="C21" s="288"/>
      <c r="D21" s="219" t="s">
        <v>32</v>
      </c>
      <c r="E21" s="289"/>
      <c r="F21" s="951"/>
      <c r="G21" s="290"/>
      <c r="H21" s="290"/>
      <c r="I21" s="290"/>
      <c r="J21" s="291"/>
      <c r="K21" s="291"/>
      <c r="L21" s="288"/>
      <c r="M21" s="288"/>
      <c r="N21" s="292"/>
      <c r="P21" s="6"/>
      <c r="Q21" s="6"/>
      <c r="R21" s="6"/>
    </row>
    <row r="22" spans="1:18" x14ac:dyDescent="0.2">
      <c r="B22" s="287"/>
      <c r="C22" s="293"/>
      <c r="D22" s="293" t="s">
        <v>33</v>
      </c>
      <c r="E22" s="294"/>
      <c r="F22" s="951"/>
      <c r="G22" s="290"/>
      <c r="H22" s="290"/>
      <c r="I22" s="290"/>
      <c r="J22" s="291"/>
      <c r="K22" s="291"/>
      <c r="L22" s="288"/>
      <c r="M22" s="288"/>
      <c r="N22" s="292"/>
      <c r="P22" s="6"/>
      <c r="Q22" s="6"/>
      <c r="R22" s="6"/>
    </row>
    <row r="23" spans="1:18" ht="13.5" thickBot="1" x14ac:dyDescent="0.25">
      <c r="B23" s="295"/>
      <c r="C23" s="296"/>
      <c r="D23" s="296"/>
      <c r="E23" s="297"/>
      <c r="F23" s="952"/>
      <c r="G23" s="298"/>
      <c r="H23" s="298"/>
      <c r="I23" s="298"/>
      <c r="J23" s="299"/>
      <c r="K23" s="299"/>
      <c r="L23" s="300"/>
      <c r="M23" s="300"/>
      <c r="N23" s="301"/>
      <c r="P23" s="6"/>
      <c r="Q23" s="6"/>
      <c r="R23" s="6"/>
    </row>
    <row r="24" spans="1:18" s="4" customFormat="1" ht="25.5" thickBot="1" x14ac:dyDescent="0.3">
      <c r="B24" s="208"/>
      <c r="C24" s="209"/>
      <c r="D24" s="210" t="s">
        <v>0</v>
      </c>
      <c r="E24" s="211" t="s">
        <v>345</v>
      </c>
      <c r="F24" s="949" t="s">
        <v>346</v>
      </c>
      <c r="G24" s="212" t="s">
        <v>347</v>
      </c>
      <c r="H24" s="213" t="s">
        <v>348</v>
      </c>
      <c r="I24" s="213" t="s">
        <v>349</v>
      </c>
      <c r="J24" s="214" t="s">
        <v>350</v>
      </c>
      <c r="K24" s="215" t="s">
        <v>351</v>
      </c>
      <c r="L24" s="62" t="s">
        <v>7</v>
      </c>
      <c r="M24" s="216" t="s">
        <v>8</v>
      </c>
      <c r="N24" s="63" t="s">
        <v>352</v>
      </c>
    </row>
    <row r="25" spans="1:18" x14ac:dyDescent="0.2">
      <c r="A25" s="1">
        <v>1</v>
      </c>
      <c r="B25" s="73">
        <v>1111</v>
      </c>
      <c r="C25" s="305"/>
      <c r="D25" s="75" t="s">
        <v>37</v>
      </c>
      <c r="E25" s="306">
        <v>31637</v>
      </c>
      <c r="F25" s="861">
        <v>30568</v>
      </c>
      <c r="G25" s="228">
        <v>30568</v>
      </c>
      <c r="H25" s="307">
        <v>23471</v>
      </c>
      <c r="I25" s="228">
        <v>30568</v>
      </c>
      <c r="J25" s="229">
        <v>0</v>
      </c>
      <c r="K25" s="308">
        <f t="shared" ref="K25:K34" si="17">J25-F25</f>
        <v>-30568</v>
      </c>
      <c r="L25" s="228">
        <v>27171</v>
      </c>
      <c r="M25" s="228">
        <v>28142</v>
      </c>
      <c r="N25" s="228">
        <v>29112</v>
      </c>
      <c r="P25" s="6"/>
      <c r="Q25" s="6"/>
      <c r="R25" s="6"/>
    </row>
    <row r="26" spans="1:18" ht="13.5" thickBot="1" x14ac:dyDescent="0.25">
      <c r="A26" s="1">
        <v>2</v>
      </c>
      <c r="B26" s="309">
        <v>1211</v>
      </c>
      <c r="C26" s="310"/>
      <c r="D26" s="311" t="s">
        <v>38</v>
      </c>
      <c r="E26" s="312">
        <v>49146</v>
      </c>
      <c r="F26" s="862">
        <v>49404</v>
      </c>
      <c r="G26" s="232">
        <v>49404</v>
      </c>
      <c r="H26" s="313">
        <v>33612</v>
      </c>
      <c r="I26" s="232">
        <v>49404</v>
      </c>
      <c r="J26" s="109">
        <v>0</v>
      </c>
      <c r="K26" s="108">
        <f t="shared" si="17"/>
        <v>-49404</v>
      </c>
      <c r="L26" s="232">
        <v>50695</v>
      </c>
      <c r="M26" s="232">
        <v>52633</v>
      </c>
      <c r="N26" s="232">
        <v>54247</v>
      </c>
      <c r="P26" s="6"/>
      <c r="Q26" s="6"/>
      <c r="R26" s="6"/>
    </row>
    <row r="27" spans="1:18" ht="13.5" thickBot="1" x14ac:dyDescent="0.25">
      <c r="B27" s="314"/>
      <c r="C27" s="315"/>
      <c r="D27" s="40" t="s">
        <v>39</v>
      </c>
      <c r="E27" s="316">
        <f t="shared" ref="E27:J27" si="18">SUM(E25:E26)</f>
        <v>80783</v>
      </c>
      <c r="F27" s="874">
        <f t="shared" ref="F27" si="19">SUM(F25:F26)</f>
        <v>79972</v>
      </c>
      <c r="G27" s="316">
        <f t="shared" si="18"/>
        <v>79972</v>
      </c>
      <c r="H27" s="318">
        <f t="shared" si="18"/>
        <v>57083</v>
      </c>
      <c r="I27" s="316">
        <f t="shared" si="18"/>
        <v>79972</v>
      </c>
      <c r="J27" s="319">
        <f t="shared" si="18"/>
        <v>0</v>
      </c>
      <c r="K27" s="121">
        <f t="shared" si="17"/>
        <v>-79972</v>
      </c>
      <c r="L27" s="316">
        <f>SUM(L25:L26)</f>
        <v>77866</v>
      </c>
      <c r="M27" s="317">
        <f>SUM(M25:M26)</f>
        <v>80775</v>
      </c>
      <c r="N27" s="316">
        <f>SUM(N25:N26)</f>
        <v>83359</v>
      </c>
      <c r="P27" s="6"/>
      <c r="Q27" s="6"/>
      <c r="R27" s="6"/>
    </row>
    <row r="28" spans="1:18" x14ac:dyDescent="0.2">
      <c r="A28" s="1">
        <v>3</v>
      </c>
      <c r="B28" s="9">
        <v>1341</v>
      </c>
      <c r="C28" s="139"/>
      <c r="D28" s="52" t="s">
        <v>40</v>
      </c>
      <c r="E28" s="53">
        <v>1171</v>
      </c>
      <c r="F28" s="875">
        <v>1100</v>
      </c>
      <c r="G28" s="185">
        <v>1100</v>
      </c>
      <c r="H28" s="142">
        <v>1030</v>
      </c>
      <c r="I28" s="185">
        <v>1100</v>
      </c>
      <c r="J28" s="320">
        <v>1100</v>
      </c>
      <c r="K28" s="100">
        <f t="shared" si="17"/>
        <v>0</v>
      </c>
      <c r="L28" s="143">
        <v>1100</v>
      </c>
      <c r="M28" s="142">
        <v>1100</v>
      </c>
      <c r="N28" s="143">
        <v>1100</v>
      </c>
      <c r="P28" s="6"/>
      <c r="Q28" s="6"/>
      <c r="R28" s="6"/>
    </row>
    <row r="29" spans="1:18" x14ac:dyDescent="0.2">
      <c r="A29" s="1">
        <v>4</v>
      </c>
      <c r="B29" s="321">
        <v>1343</v>
      </c>
      <c r="C29" s="147"/>
      <c r="D29" s="322" t="s">
        <v>41</v>
      </c>
      <c r="E29" s="207">
        <v>1732</v>
      </c>
      <c r="F29" s="876">
        <v>1400</v>
      </c>
      <c r="G29" s="323">
        <v>1400</v>
      </c>
      <c r="H29" s="152">
        <v>1092</v>
      </c>
      <c r="I29" s="323">
        <v>1400</v>
      </c>
      <c r="J29" s="324">
        <v>1400</v>
      </c>
      <c r="K29" s="327">
        <f t="shared" si="17"/>
        <v>0</v>
      </c>
      <c r="L29" s="153">
        <v>1400</v>
      </c>
      <c r="M29" s="152">
        <v>1400</v>
      </c>
      <c r="N29" s="153">
        <v>1400</v>
      </c>
      <c r="P29" s="6"/>
      <c r="Q29" s="6"/>
      <c r="R29" s="6"/>
    </row>
    <row r="30" spans="1:18" x14ac:dyDescent="0.2">
      <c r="A30" s="1">
        <v>5</v>
      </c>
      <c r="B30" s="321">
        <v>1345</v>
      </c>
      <c r="C30" s="147"/>
      <c r="D30" s="322" t="s">
        <v>42</v>
      </c>
      <c r="E30" s="207">
        <v>1270</v>
      </c>
      <c r="F30" s="876">
        <v>1000</v>
      </c>
      <c r="G30" s="323">
        <v>1000</v>
      </c>
      <c r="H30" s="152">
        <v>1058</v>
      </c>
      <c r="I30" s="323">
        <v>1000</v>
      </c>
      <c r="J30" s="324">
        <v>1000</v>
      </c>
      <c r="K30" s="327">
        <f t="shared" si="17"/>
        <v>0</v>
      </c>
      <c r="L30" s="153">
        <v>1000</v>
      </c>
      <c r="M30" s="152">
        <v>1000</v>
      </c>
      <c r="N30" s="153">
        <v>1000</v>
      </c>
      <c r="P30" s="6"/>
      <c r="Q30" s="6"/>
      <c r="R30" s="6"/>
    </row>
    <row r="31" spans="1:18" x14ac:dyDescent="0.2">
      <c r="A31" s="1">
        <v>6</v>
      </c>
      <c r="B31" s="321">
        <v>1347</v>
      </c>
      <c r="C31" s="147"/>
      <c r="D31" s="322" t="s">
        <v>43</v>
      </c>
      <c r="E31" s="207">
        <v>6352</v>
      </c>
      <c r="F31" s="876">
        <v>4000</v>
      </c>
      <c r="G31" s="323">
        <v>1100</v>
      </c>
      <c r="H31" s="152">
        <v>1094</v>
      </c>
      <c r="I31" s="323">
        <v>1100</v>
      </c>
      <c r="J31" s="324">
        <v>0</v>
      </c>
      <c r="K31" s="327">
        <f t="shared" si="17"/>
        <v>-4000</v>
      </c>
      <c r="L31" s="153">
        <v>0</v>
      </c>
      <c r="M31" s="152">
        <v>0</v>
      </c>
      <c r="N31" s="153">
        <v>0</v>
      </c>
      <c r="P31" s="6"/>
      <c r="Q31" s="6"/>
      <c r="R31" s="6"/>
    </row>
    <row r="32" spans="1:18" x14ac:dyDescent="0.2">
      <c r="B32" s="321">
        <v>1349</v>
      </c>
      <c r="C32" s="147"/>
      <c r="D32" s="322" t="s">
        <v>369</v>
      </c>
      <c r="E32" s="207">
        <v>0</v>
      </c>
      <c r="F32" s="876">
        <v>0</v>
      </c>
      <c r="G32" s="323">
        <v>0</v>
      </c>
      <c r="H32" s="152">
        <v>0</v>
      </c>
      <c r="I32" s="323">
        <v>0</v>
      </c>
      <c r="J32" s="324">
        <v>1000</v>
      </c>
      <c r="K32" s="327">
        <f t="shared" si="17"/>
        <v>1000</v>
      </c>
      <c r="L32" s="153">
        <v>0</v>
      </c>
      <c r="M32" s="152">
        <v>0</v>
      </c>
      <c r="N32" s="153">
        <v>0</v>
      </c>
      <c r="P32" s="6"/>
      <c r="Q32" s="6"/>
      <c r="R32" s="6"/>
    </row>
    <row r="33" spans="1:18" x14ac:dyDescent="0.2">
      <c r="A33" s="1">
        <v>7</v>
      </c>
      <c r="B33" s="321">
        <v>1351</v>
      </c>
      <c r="C33" s="147"/>
      <c r="D33" s="328" t="s">
        <v>44</v>
      </c>
      <c r="E33" s="149">
        <v>1405</v>
      </c>
      <c r="F33" s="876">
        <v>800</v>
      </c>
      <c r="G33" s="323">
        <v>1212</v>
      </c>
      <c r="H33" s="152">
        <v>1314</v>
      </c>
      <c r="I33" s="323">
        <v>1212</v>
      </c>
      <c r="J33" s="324">
        <v>0</v>
      </c>
      <c r="K33" s="327">
        <f t="shared" si="17"/>
        <v>-800</v>
      </c>
      <c r="L33" s="153">
        <v>0</v>
      </c>
      <c r="M33" s="152">
        <v>0</v>
      </c>
      <c r="N33" s="153">
        <v>0</v>
      </c>
      <c r="P33" s="6"/>
      <c r="Q33" s="6"/>
      <c r="R33" s="6"/>
    </row>
    <row r="34" spans="1:18" x14ac:dyDescent="0.2">
      <c r="A34" s="1">
        <v>8</v>
      </c>
      <c r="B34" s="329">
        <v>1361</v>
      </c>
      <c r="C34" s="330"/>
      <c r="D34" s="148" t="s">
        <v>45</v>
      </c>
      <c r="E34" s="149">
        <v>2921</v>
      </c>
      <c r="F34" s="877">
        <v>1500</v>
      </c>
      <c r="G34" s="332">
        <v>162</v>
      </c>
      <c r="H34" s="170">
        <v>163</v>
      </c>
      <c r="I34" s="332">
        <v>162</v>
      </c>
      <c r="J34" s="333">
        <v>0</v>
      </c>
      <c r="K34" s="327">
        <f t="shared" si="17"/>
        <v>-1500</v>
      </c>
      <c r="L34" s="51">
        <v>0</v>
      </c>
      <c r="M34" s="170">
        <v>0</v>
      </c>
      <c r="N34" s="51">
        <v>0</v>
      </c>
      <c r="P34" s="6"/>
      <c r="Q34" s="6"/>
      <c r="R34" s="6"/>
    </row>
    <row r="35" spans="1:18" ht="13.5" thickBot="1" x14ac:dyDescent="0.25">
      <c r="B35" s="309"/>
      <c r="C35" s="334"/>
      <c r="D35" s="335" t="s">
        <v>46</v>
      </c>
      <c r="E35" s="336">
        <f t="shared" ref="E35:N35" si="20">SUM(E28:E34)</f>
        <v>14851</v>
      </c>
      <c r="F35" s="878">
        <f t="shared" si="20"/>
        <v>9800</v>
      </c>
      <c r="G35" s="336">
        <f t="shared" si="20"/>
        <v>5974</v>
      </c>
      <c r="H35" s="337">
        <f t="shared" si="20"/>
        <v>5751</v>
      </c>
      <c r="I35" s="338">
        <f t="shared" si="20"/>
        <v>5974</v>
      </c>
      <c r="J35" s="339">
        <f t="shared" si="20"/>
        <v>4500</v>
      </c>
      <c r="K35" s="1131">
        <f t="shared" si="20"/>
        <v>-5300</v>
      </c>
      <c r="L35" s="341">
        <f t="shared" si="20"/>
        <v>3500</v>
      </c>
      <c r="M35" s="342">
        <f t="shared" si="20"/>
        <v>3500</v>
      </c>
      <c r="N35" s="341">
        <f t="shared" si="20"/>
        <v>3500</v>
      </c>
      <c r="P35" s="6"/>
      <c r="Q35" s="6"/>
      <c r="R35" s="6"/>
    </row>
    <row r="36" spans="1:18" ht="13.5" thickBot="1" x14ac:dyDescent="0.25">
      <c r="B36" s="314"/>
      <c r="C36" s="315"/>
      <c r="D36" s="343" t="s">
        <v>47</v>
      </c>
      <c r="E36" s="344">
        <f t="shared" ref="E36:N36" si="21">SUM(E27+E35)</f>
        <v>95634</v>
      </c>
      <c r="F36" s="879">
        <f t="shared" si="21"/>
        <v>89772</v>
      </c>
      <c r="G36" s="345">
        <f t="shared" si="21"/>
        <v>85946</v>
      </c>
      <c r="H36" s="346">
        <f t="shared" si="21"/>
        <v>62834</v>
      </c>
      <c r="I36" s="347">
        <f t="shared" si="21"/>
        <v>85946</v>
      </c>
      <c r="J36" s="348">
        <f t="shared" si="21"/>
        <v>4500</v>
      </c>
      <c r="K36" s="1132">
        <f t="shared" si="21"/>
        <v>-85272</v>
      </c>
      <c r="L36" s="345">
        <f t="shared" si="21"/>
        <v>81366</v>
      </c>
      <c r="M36" s="346">
        <f t="shared" si="21"/>
        <v>84275</v>
      </c>
      <c r="N36" s="345">
        <f t="shared" si="21"/>
        <v>86859</v>
      </c>
      <c r="P36" s="6"/>
      <c r="Q36" s="6"/>
      <c r="R36" s="6"/>
    </row>
    <row r="37" spans="1:18" x14ac:dyDescent="0.2">
      <c r="A37" s="7"/>
      <c r="B37" s="178"/>
      <c r="C37" s="350"/>
      <c r="D37" s="351"/>
      <c r="E37" s="352"/>
      <c r="F37" s="880"/>
      <c r="G37" s="354"/>
      <c r="H37" s="354"/>
      <c r="I37" s="355"/>
      <c r="J37" s="353"/>
      <c r="K37" s="353"/>
      <c r="L37" s="354"/>
      <c r="M37" s="354"/>
      <c r="N37" s="354"/>
      <c r="P37" s="6"/>
      <c r="Q37" s="6"/>
      <c r="R37" s="6"/>
    </row>
    <row r="38" spans="1:18" x14ac:dyDescent="0.2">
      <c r="A38" s="7"/>
      <c r="B38" s="178"/>
      <c r="C38" s="350"/>
      <c r="D38" s="351"/>
      <c r="E38" s="352"/>
      <c r="F38" s="880"/>
      <c r="G38" s="354"/>
      <c r="H38" s="354"/>
      <c r="I38" s="355"/>
      <c r="J38" s="353"/>
      <c r="K38" s="353"/>
      <c r="L38" s="354"/>
      <c r="M38" s="354"/>
      <c r="N38" s="354"/>
      <c r="P38" s="6"/>
      <c r="Q38" s="6"/>
      <c r="R38" s="6"/>
    </row>
    <row r="39" spans="1:18" x14ac:dyDescent="0.2">
      <c r="A39" s="7"/>
      <c r="B39" s="178"/>
      <c r="C39" s="350"/>
      <c r="D39" s="351"/>
      <c r="E39" s="352"/>
      <c r="F39" s="880"/>
      <c r="G39" s="354"/>
      <c r="H39" s="354"/>
      <c r="I39" s="355"/>
      <c r="J39" s="353"/>
      <c r="K39" s="353"/>
      <c r="L39" s="354"/>
      <c r="M39" s="354"/>
      <c r="N39" s="354"/>
      <c r="P39" s="6"/>
      <c r="Q39" s="6"/>
      <c r="R39" s="6"/>
    </row>
    <row r="40" spans="1:18" ht="13.5" thickBot="1" x14ac:dyDescent="0.25">
      <c r="A40" s="7"/>
      <c r="B40" s="178"/>
      <c r="C40" s="350"/>
      <c r="D40" s="351"/>
      <c r="E40" s="352"/>
      <c r="F40" s="880"/>
      <c r="G40" s="354"/>
      <c r="H40" s="354"/>
      <c r="I40" s="355"/>
      <c r="J40" s="353"/>
      <c r="K40" s="353"/>
      <c r="L40" s="354"/>
      <c r="M40" s="354"/>
      <c r="N40" s="354"/>
      <c r="P40" s="6"/>
      <c r="Q40" s="6"/>
      <c r="R40" s="6"/>
    </row>
    <row r="41" spans="1:18" x14ac:dyDescent="0.2">
      <c r="B41" s="280"/>
      <c r="C41" s="281"/>
      <c r="D41" s="281"/>
      <c r="E41" s="282"/>
      <c r="F41" s="950"/>
      <c r="G41" s="283"/>
      <c r="H41" s="283"/>
      <c r="I41" s="283"/>
      <c r="J41" s="284"/>
      <c r="K41" s="284"/>
      <c r="L41" s="285"/>
      <c r="M41" s="285"/>
      <c r="N41" s="286"/>
      <c r="P41" s="6"/>
      <c r="Q41" s="6"/>
      <c r="R41" s="6"/>
    </row>
    <row r="42" spans="1:18" x14ac:dyDescent="0.2">
      <c r="B42" s="287"/>
      <c r="C42" s="293"/>
      <c r="D42" s="293" t="s">
        <v>48</v>
      </c>
      <c r="E42" s="294"/>
      <c r="F42" s="951"/>
      <c r="G42" s="290"/>
      <c r="H42" s="290"/>
      <c r="I42" s="290"/>
      <c r="J42" s="291"/>
      <c r="K42" s="291"/>
      <c r="L42" s="288"/>
      <c r="M42" s="288"/>
      <c r="N42" s="292"/>
      <c r="P42" s="6"/>
      <c r="Q42" s="6"/>
      <c r="R42" s="6"/>
    </row>
    <row r="43" spans="1:18" ht="13.5" thickBot="1" x14ac:dyDescent="0.25">
      <c r="B43" s="295"/>
      <c r="C43" s="296"/>
      <c r="D43" s="296"/>
      <c r="E43" s="297"/>
      <c r="F43" s="952"/>
      <c r="G43" s="298"/>
      <c r="H43" s="298"/>
      <c r="I43" s="298"/>
      <c r="J43" s="299"/>
      <c r="K43" s="299"/>
      <c r="L43" s="300"/>
      <c r="M43" s="300"/>
      <c r="N43" s="301"/>
      <c r="P43" s="6"/>
      <c r="Q43" s="6"/>
      <c r="R43" s="6"/>
    </row>
    <row r="44" spans="1:18" s="4" customFormat="1" ht="25.5" thickBot="1" x14ac:dyDescent="0.3">
      <c r="B44" s="208"/>
      <c r="C44" s="209"/>
      <c r="D44" s="210" t="s">
        <v>0</v>
      </c>
      <c r="E44" s="211" t="s">
        <v>345</v>
      </c>
      <c r="F44" s="949" t="s">
        <v>346</v>
      </c>
      <c r="G44" s="212" t="s">
        <v>347</v>
      </c>
      <c r="H44" s="213" t="s">
        <v>348</v>
      </c>
      <c r="I44" s="213" t="s">
        <v>349</v>
      </c>
      <c r="J44" s="214" t="s">
        <v>350</v>
      </c>
      <c r="K44" s="215" t="s">
        <v>351</v>
      </c>
      <c r="L44" s="62" t="s">
        <v>7</v>
      </c>
      <c r="M44" s="216" t="s">
        <v>8</v>
      </c>
      <c r="N44" s="63" t="s">
        <v>352</v>
      </c>
    </row>
    <row r="45" spans="1:18" x14ac:dyDescent="0.2">
      <c r="A45" s="1">
        <v>9</v>
      </c>
      <c r="B45" s="95">
        <v>2343</v>
      </c>
      <c r="C45" s="359">
        <v>2119</v>
      </c>
      <c r="D45" s="360" t="s">
        <v>49</v>
      </c>
      <c r="E45" s="53">
        <v>2</v>
      </c>
      <c r="F45" s="867">
        <v>2</v>
      </c>
      <c r="G45" s="265">
        <v>2</v>
      </c>
      <c r="H45" s="361">
        <v>2</v>
      </c>
      <c r="I45" s="265">
        <v>2</v>
      </c>
      <c r="J45" s="101">
        <v>2</v>
      </c>
      <c r="K45" s="100">
        <f t="shared" ref="K45:K51" si="22">J45-F45</f>
        <v>0</v>
      </c>
      <c r="L45" s="362">
        <v>2</v>
      </c>
      <c r="M45" s="100">
        <v>2</v>
      </c>
      <c r="N45" s="362">
        <v>2</v>
      </c>
      <c r="P45" s="6"/>
      <c r="Q45" s="6"/>
      <c r="R45" s="6"/>
    </row>
    <row r="46" spans="1:18" x14ac:dyDescent="0.2">
      <c r="A46" s="1">
        <v>10</v>
      </c>
      <c r="B46" s="329">
        <v>2141</v>
      </c>
      <c r="C46" s="330">
        <v>6310</v>
      </c>
      <c r="D46" s="148" t="s">
        <v>50</v>
      </c>
      <c r="E46" s="149">
        <v>60</v>
      </c>
      <c r="F46" s="863">
        <v>50</v>
      </c>
      <c r="G46" s="237">
        <v>50</v>
      </c>
      <c r="H46" s="327">
        <v>59</v>
      </c>
      <c r="I46" s="237">
        <v>59</v>
      </c>
      <c r="J46" s="238">
        <v>50</v>
      </c>
      <c r="K46" s="327">
        <f t="shared" si="22"/>
        <v>0</v>
      </c>
      <c r="L46" s="183">
        <v>50</v>
      </c>
      <c r="M46" s="327">
        <v>50</v>
      </c>
      <c r="N46" s="183">
        <v>50</v>
      </c>
      <c r="P46" s="6"/>
      <c r="Q46" s="6"/>
      <c r="R46" s="6"/>
    </row>
    <row r="47" spans="1:18" x14ac:dyDescent="0.2">
      <c r="A47" s="1">
        <v>11</v>
      </c>
      <c r="B47" s="103">
        <v>2212</v>
      </c>
      <c r="C47" s="104">
        <v>6409</v>
      </c>
      <c r="D47" s="105" t="s">
        <v>51</v>
      </c>
      <c r="E47" s="106">
        <v>2</v>
      </c>
      <c r="F47" s="862">
        <v>0</v>
      </c>
      <c r="G47" s="232">
        <v>0</v>
      </c>
      <c r="H47" s="108">
        <v>30</v>
      </c>
      <c r="I47" s="232">
        <v>30</v>
      </c>
      <c r="J47" s="109">
        <v>0</v>
      </c>
      <c r="K47" s="327">
        <f t="shared" si="22"/>
        <v>0</v>
      </c>
      <c r="L47" s="107">
        <v>0</v>
      </c>
      <c r="M47" s="108">
        <v>0</v>
      </c>
      <c r="N47" s="107">
        <v>0</v>
      </c>
      <c r="P47" s="6"/>
      <c r="Q47" s="6"/>
      <c r="R47" s="6"/>
    </row>
    <row r="48" spans="1:18" x14ac:dyDescent="0.2">
      <c r="A48" s="1">
        <v>12</v>
      </c>
      <c r="B48" s="103">
        <v>2229</v>
      </c>
      <c r="C48" s="104">
        <v>6409</v>
      </c>
      <c r="D48" s="105" t="s">
        <v>52</v>
      </c>
      <c r="E48" s="106">
        <v>3</v>
      </c>
      <c r="F48" s="862">
        <v>0</v>
      </c>
      <c r="G48" s="232">
        <v>0</v>
      </c>
      <c r="H48" s="108">
        <v>0</v>
      </c>
      <c r="I48" s="232">
        <v>0</v>
      </c>
      <c r="J48" s="109">
        <v>0</v>
      </c>
      <c r="K48" s="327">
        <f t="shared" si="22"/>
        <v>0</v>
      </c>
      <c r="L48" s="107">
        <v>0</v>
      </c>
      <c r="M48" s="108">
        <v>0</v>
      </c>
      <c r="N48" s="107">
        <v>0</v>
      </c>
      <c r="P48" s="6"/>
      <c r="Q48" s="6"/>
      <c r="R48" s="6"/>
    </row>
    <row r="49" spans="1:18" x14ac:dyDescent="0.2">
      <c r="A49" s="1">
        <v>13</v>
      </c>
      <c r="B49" s="329">
        <v>2324</v>
      </c>
      <c r="C49" s="330">
        <v>6409</v>
      </c>
      <c r="D49" s="148" t="s">
        <v>53</v>
      </c>
      <c r="E49" s="149">
        <v>48</v>
      </c>
      <c r="F49" s="863">
        <v>0</v>
      </c>
      <c r="G49" s="237">
        <v>0</v>
      </c>
      <c r="H49" s="327">
        <v>0</v>
      </c>
      <c r="I49" s="237">
        <v>0</v>
      </c>
      <c r="J49" s="238">
        <v>0</v>
      </c>
      <c r="K49" s="327">
        <f t="shared" si="22"/>
        <v>0</v>
      </c>
      <c r="L49" s="183">
        <v>0</v>
      </c>
      <c r="M49" s="327">
        <v>0</v>
      </c>
      <c r="N49" s="183">
        <v>0</v>
      </c>
      <c r="P49" s="6"/>
      <c r="Q49" s="6"/>
      <c r="R49" s="6"/>
    </row>
    <row r="50" spans="1:18" ht="13.5" thickBot="1" x14ac:dyDescent="0.25">
      <c r="A50" s="1">
        <v>14</v>
      </c>
      <c r="B50" s="363">
        <v>2329</v>
      </c>
      <c r="C50" s="364">
        <v>6409</v>
      </c>
      <c r="D50" s="365" t="s">
        <v>54</v>
      </c>
      <c r="E50" s="27">
        <v>0</v>
      </c>
      <c r="F50" s="864">
        <v>0</v>
      </c>
      <c r="G50" s="242">
        <v>0</v>
      </c>
      <c r="H50" s="367">
        <v>0</v>
      </c>
      <c r="I50" s="242">
        <v>0</v>
      </c>
      <c r="J50" s="243">
        <v>0</v>
      </c>
      <c r="K50" s="367">
        <f t="shared" si="22"/>
        <v>0</v>
      </c>
      <c r="L50" s="368">
        <v>0</v>
      </c>
      <c r="M50" s="367">
        <v>0</v>
      </c>
      <c r="N50" s="368">
        <v>0</v>
      </c>
      <c r="P50" s="6"/>
      <c r="Q50" s="6"/>
      <c r="R50" s="6"/>
    </row>
    <row r="51" spans="1:18" ht="13.5" thickBot="1" x14ac:dyDescent="0.25">
      <c r="B51" s="29"/>
      <c r="C51" s="369"/>
      <c r="D51" s="304" t="s">
        <v>47</v>
      </c>
      <c r="E51" s="132">
        <f t="shared" ref="E51:J51" si="23">SUM(E45:E50)</f>
        <v>115</v>
      </c>
      <c r="F51" s="860">
        <f t="shared" ref="F51" si="24">SUM(F45:F50)</f>
        <v>52</v>
      </c>
      <c r="G51" s="132">
        <f t="shared" si="23"/>
        <v>52</v>
      </c>
      <c r="H51" s="221">
        <f t="shared" si="23"/>
        <v>91</v>
      </c>
      <c r="I51" s="223">
        <f t="shared" si="23"/>
        <v>91</v>
      </c>
      <c r="J51" s="222">
        <f t="shared" si="23"/>
        <v>52</v>
      </c>
      <c r="K51" s="370">
        <f t="shared" si="22"/>
        <v>0</v>
      </c>
      <c r="L51" s="132">
        <f>SUM(L45:L50)</f>
        <v>52</v>
      </c>
      <c r="M51" s="132">
        <f>SUM(M45:M50)</f>
        <v>52</v>
      </c>
      <c r="N51" s="132">
        <f>SUM(N45:N50)</f>
        <v>52</v>
      </c>
      <c r="P51" s="6"/>
      <c r="Q51" s="6"/>
      <c r="R51" s="6"/>
    </row>
    <row r="52" spans="1:18" x14ac:dyDescent="0.2">
      <c r="B52" s="280"/>
      <c r="C52" s="371"/>
      <c r="D52" s="371"/>
      <c r="E52" s="372"/>
      <c r="F52" s="950"/>
      <c r="G52" s="373"/>
      <c r="H52" s="283"/>
      <c r="I52" s="283"/>
      <c r="J52" s="284"/>
      <c r="K52" s="284"/>
      <c r="L52" s="285"/>
      <c r="M52" s="285"/>
      <c r="N52" s="286"/>
      <c r="P52" s="6"/>
      <c r="Q52" s="6"/>
      <c r="R52" s="6"/>
    </row>
    <row r="53" spans="1:18" x14ac:dyDescent="0.2">
      <c r="B53" s="287"/>
      <c r="C53" s="293" t="s">
        <v>55</v>
      </c>
      <c r="D53" s="293"/>
      <c r="E53" s="294"/>
      <c r="F53" s="951"/>
      <c r="G53" s="290"/>
      <c r="H53" s="290"/>
      <c r="I53" s="290"/>
      <c r="J53" s="291"/>
      <c r="K53" s="291"/>
      <c r="L53" s="288"/>
      <c r="M53" s="288"/>
      <c r="N53" s="292"/>
      <c r="P53" s="6"/>
      <c r="Q53" s="6"/>
      <c r="R53" s="6"/>
    </row>
    <row r="54" spans="1:18" ht="13.5" thickBot="1" x14ac:dyDescent="0.25">
      <c r="B54" s="295"/>
      <c r="C54" s="296"/>
      <c r="D54" s="296"/>
      <c r="E54" s="297"/>
      <c r="F54" s="952"/>
      <c r="G54" s="298"/>
      <c r="H54" s="298"/>
      <c r="I54" s="298"/>
      <c r="J54" s="299"/>
      <c r="K54" s="299"/>
      <c r="L54" s="300"/>
      <c r="M54" s="300"/>
      <c r="N54" s="301"/>
      <c r="P54" s="6"/>
      <c r="Q54" s="6"/>
      <c r="R54" s="6"/>
    </row>
    <row r="55" spans="1:18" s="4" customFormat="1" ht="25.5" thickBot="1" x14ac:dyDescent="0.3">
      <c r="B55" s="208"/>
      <c r="C55" s="209"/>
      <c r="D55" s="210" t="s">
        <v>0</v>
      </c>
      <c r="E55" s="211" t="s">
        <v>345</v>
      </c>
      <c r="F55" s="949" t="s">
        <v>346</v>
      </c>
      <c r="G55" s="212" t="s">
        <v>347</v>
      </c>
      <c r="H55" s="213" t="s">
        <v>348</v>
      </c>
      <c r="I55" s="213" t="s">
        <v>349</v>
      </c>
      <c r="J55" s="214" t="s">
        <v>350</v>
      </c>
      <c r="K55" s="215" t="s">
        <v>351</v>
      </c>
      <c r="L55" s="62" t="s">
        <v>7</v>
      </c>
      <c r="M55" s="216" t="s">
        <v>8</v>
      </c>
      <c r="N55" s="63" t="s">
        <v>352</v>
      </c>
    </row>
    <row r="56" spans="1:18" x14ac:dyDescent="0.2">
      <c r="A56" s="1">
        <v>15</v>
      </c>
      <c r="B56" s="9">
        <v>4111</v>
      </c>
      <c r="C56" s="139"/>
      <c r="D56" s="52" t="s">
        <v>353</v>
      </c>
      <c r="E56" s="306">
        <v>3096</v>
      </c>
      <c r="F56" s="881">
        <v>0</v>
      </c>
      <c r="G56" s="186">
        <v>1919</v>
      </c>
      <c r="H56" s="142">
        <v>1919</v>
      </c>
      <c r="I56" s="186">
        <v>1919</v>
      </c>
      <c r="J56" s="375">
        <v>0</v>
      </c>
      <c r="K56" s="100">
        <f t="shared" ref="K56:K63" si="25">J56-F56</f>
        <v>0</v>
      </c>
      <c r="L56" s="15">
        <v>0</v>
      </c>
      <c r="M56" s="145">
        <v>0</v>
      </c>
      <c r="N56" s="15">
        <v>0</v>
      </c>
      <c r="P56" s="6"/>
      <c r="Q56" s="6"/>
      <c r="R56" s="6"/>
    </row>
    <row r="57" spans="1:18" x14ac:dyDescent="0.2">
      <c r="A57" s="1">
        <v>16</v>
      </c>
      <c r="B57" s="321">
        <v>4111</v>
      </c>
      <c r="C57" s="147"/>
      <c r="D57" s="322" t="s">
        <v>354</v>
      </c>
      <c r="E57" s="207">
        <v>0</v>
      </c>
      <c r="F57" s="882">
        <v>0</v>
      </c>
      <c r="G57" s="151">
        <v>20</v>
      </c>
      <c r="H57" s="152">
        <v>20</v>
      </c>
      <c r="I57" s="151">
        <v>20</v>
      </c>
      <c r="J57" s="377">
        <v>0</v>
      </c>
      <c r="K57" s="327">
        <f t="shared" si="25"/>
        <v>0</v>
      </c>
      <c r="L57" s="149">
        <v>0</v>
      </c>
      <c r="M57" s="155">
        <v>0</v>
      </c>
      <c r="N57" s="149">
        <v>0</v>
      </c>
      <c r="P57" s="6"/>
      <c r="Q57" s="6"/>
      <c r="R57" s="6"/>
    </row>
    <row r="58" spans="1:18" x14ac:dyDescent="0.2">
      <c r="A58" s="1">
        <v>17</v>
      </c>
      <c r="B58" s="329">
        <v>4112</v>
      </c>
      <c r="C58" s="330"/>
      <c r="D58" s="148" t="s">
        <v>56</v>
      </c>
      <c r="E58" s="149">
        <v>6843</v>
      </c>
      <c r="F58" s="877">
        <v>5895</v>
      </c>
      <c r="G58" s="183">
        <v>5895</v>
      </c>
      <c r="H58" s="327">
        <v>4421</v>
      </c>
      <c r="I58" s="183">
        <v>5895</v>
      </c>
      <c r="J58" s="333">
        <v>5883</v>
      </c>
      <c r="K58" s="327">
        <f t="shared" si="25"/>
        <v>-12</v>
      </c>
      <c r="L58" s="51">
        <v>5895</v>
      </c>
      <c r="M58" s="170">
        <v>5895</v>
      </c>
      <c r="N58" s="51">
        <v>5895</v>
      </c>
      <c r="P58" s="6"/>
      <c r="Q58" s="6"/>
      <c r="R58" s="6"/>
    </row>
    <row r="59" spans="1:18" x14ac:dyDescent="0.2">
      <c r="A59" s="1">
        <v>18</v>
      </c>
      <c r="B59" s="329">
        <v>4116</v>
      </c>
      <c r="C59" s="330"/>
      <c r="D59" s="148" t="s">
        <v>355</v>
      </c>
      <c r="E59" s="149">
        <v>6</v>
      </c>
      <c r="F59" s="877">
        <v>0</v>
      </c>
      <c r="G59" s="183">
        <v>0</v>
      </c>
      <c r="H59" s="327">
        <v>0</v>
      </c>
      <c r="I59" s="183">
        <v>0</v>
      </c>
      <c r="J59" s="333">
        <v>0</v>
      </c>
      <c r="K59" s="327">
        <f t="shared" si="25"/>
        <v>0</v>
      </c>
      <c r="L59" s="51">
        <v>0</v>
      </c>
      <c r="M59" s="170">
        <v>0</v>
      </c>
      <c r="N59" s="51">
        <v>0</v>
      </c>
      <c r="P59" s="6"/>
      <c r="Q59" s="6"/>
      <c r="R59" s="6"/>
    </row>
    <row r="60" spans="1:18" x14ac:dyDescent="0.2">
      <c r="A60" s="1">
        <v>19</v>
      </c>
      <c r="B60" s="329">
        <v>4116</v>
      </c>
      <c r="C60" s="330"/>
      <c r="D60" s="148" t="s">
        <v>57</v>
      </c>
      <c r="E60" s="149">
        <v>0</v>
      </c>
      <c r="F60" s="877">
        <v>0</v>
      </c>
      <c r="G60" s="183">
        <v>0</v>
      </c>
      <c r="H60" s="327">
        <v>0</v>
      </c>
      <c r="I60" s="183">
        <v>0</v>
      </c>
      <c r="J60" s="333">
        <v>0</v>
      </c>
      <c r="K60" s="327">
        <f t="shared" si="25"/>
        <v>0</v>
      </c>
      <c r="L60" s="51">
        <v>0</v>
      </c>
      <c r="M60" s="170">
        <v>0</v>
      </c>
      <c r="N60" s="51">
        <v>0</v>
      </c>
      <c r="P60" s="6"/>
      <c r="Q60" s="6"/>
      <c r="R60" s="6"/>
    </row>
    <row r="61" spans="1:18" x14ac:dyDescent="0.2">
      <c r="A61" s="1">
        <v>20</v>
      </c>
      <c r="B61" s="329">
        <v>4116</v>
      </c>
      <c r="C61" s="330"/>
      <c r="D61" s="148" t="s">
        <v>58</v>
      </c>
      <c r="E61" s="149">
        <v>20200</v>
      </c>
      <c r="F61" s="877">
        <v>0</v>
      </c>
      <c r="G61" s="183">
        <v>12</v>
      </c>
      <c r="H61" s="327">
        <v>12</v>
      </c>
      <c r="I61" s="183">
        <v>12</v>
      </c>
      <c r="J61" s="333">
        <v>0</v>
      </c>
      <c r="K61" s="327">
        <f t="shared" si="25"/>
        <v>0</v>
      </c>
      <c r="L61" s="51">
        <v>0</v>
      </c>
      <c r="M61" s="170">
        <v>0</v>
      </c>
      <c r="N61" s="51">
        <v>0</v>
      </c>
      <c r="P61" s="6"/>
      <c r="Q61" s="6"/>
      <c r="R61" s="6"/>
    </row>
    <row r="62" spans="1:18" ht="13.5" thickBot="1" x14ac:dyDescent="0.25">
      <c r="A62" s="1">
        <v>21</v>
      </c>
      <c r="B62" s="103">
        <v>4116</v>
      </c>
      <c r="C62" s="104"/>
      <c r="D62" s="105" t="s">
        <v>59</v>
      </c>
      <c r="E62" s="106">
        <v>53100</v>
      </c>
      <c r="F62" s="883">
        <v>0</v>
      </c>
      <c r="G62" s="107">
        <v>0</v>
      </c>
      <c r="H62" s="108">
        <v>0</v>
      </c>
      <c r="I62" s="107">
        <v>0</v>
      </c>
      <c r="J62" s="379">
        <v>0</v>
      </c>
      <c r="K62" s="108">
        <f t="shared" si="25"/>
        <v>0</v>
      </c>
      <c r="L62" s="259">
        <v>0</v>
      </c>
      <c r="M62" s="257">
        <v>0</v>
      </c>
      <c r="N62" s="259">
        <v>0</v>
      </c>
      <c r="P62" s="6"/>
      <c r="Q62" s="6"/>
      <c r="R62" s="6"/>
    </row>
    <row r="63" spans="1:18" ht="13.5" thickBot="1" x14ac:dyDescent="0.25">
      <c r="B63" s="380"/>
      <c r="C63" s="381"/>
      <c r="D63" s="382" t="s">
        <v>47</v>
      </c>
      <c r="E63" s="132">
        <f t="shared" ref="E63:J63" si="26">SUM(E56:E62)</f>
        <v>83245</v>
      </c>
      <c r="F63" s="860">
        <f t="shared" si="26"/>
        <v>5895</v>
      </c>
      <c r="G63" s="132">
        <f t="shared" si="26"/>
        <v>7846</v>
      </c>
      <c r="H63" s="221">
        <f t="shared" si="26"/>
        <v>6372</v>
      </c>
      <c r="I63" s="246">
        <f t="shared" si="26"/>
        <v>7846</v>
      </c>
      <c r="J63" s="222">
        <f t="shared" si="26"/>
        <v>5883</v>
      </c>
      <c r="K63" s="221">
        <f t="shared" si="25"/>
        <v>-12</v>
      </c>
      <c r="L63" s="132">
        <f>SUM(L56:L62)</f>
        <v>5895</v>
      </c>
      <c r="M63" s="383">
        <f>SUM(M56:M62)</f>
        <v>5895</v>
      </c>
      <c r="N63" s="246">
        <f>SUM(N56:N62)</f>
        <v>5895</v>
      </c>
      <c r="P63" s="6"/>
      <c r="Q63" s="6"/>
      <c r="R63" s="6"/>
    </row>
    <row r="64" spans="1:18" x14ac:dyDescent="0.2">
      <c r="B64" s="95"/>
      <c r="C64" s="96"/>
      <c r="D64" s="384" t="s">
        <v>60</v>
      </c>
      <c r="E64" s="385"/>
      <c r="F64" s="867"/>
      <c r="G64" s="99"/>
      <c r="H64" s="100"/>
      <c r="I64" s="99"/>
      <c r="J64" s="101"/>
      <c r="K64" s="100"/>
      <c r="L64" s="66"/>
      <c r="M64" s="70"/>
      <c r="N64" s="66"/>
      <c r="P64" s="6"/>
      <c r="Q64" s="6"/>
      <c r="R64" s="6"/>
    </row>
    <row r="65" spans="1:18" x14ac:dyDescent="0.2">
      <c r="A65" s="1">
        <v>22</v>
      </c>
      <c r="B65" s="329">
        <v>4134</v>
      </c>
      <c r="C65" s="330"/>
      <c r="D65" s="386" t="s">
        <v>61</v>
      </c>
      <c r="E65" s="387">
        <v>1559</v>
      </c>
      <c r="F65" s="863">
        <v>0</v>
      </c>
      <c r="G65" s="183">
        <v>48356</v>
      </c>
      <c r="H65" s="327">
        <v>13229</v>
      </c>
      <c r="I65" s="183">
        <v>48356</v>
      </c>
      <c r="J65" s="238">
        <v>93427</v>
      </c>
      <c r="K65" s="327">
        <f t="shared" ref="K65:K68" si="27">J65-F65</f>
        <v>93427</v>
      </c>
      <c r="L65" s="51">
        <v>0</v>
      </c>
      <c r="M65" s="170">
        <v>0</v>
      </c>
      <c r="N65" s="51">
        <v>0</v>
      </c>
      <c r="P65" s="6"/>
      <c r="Q65" s="6"/>
      <c r="R65" s="6"/>
    </row>
    <row r="66" spans="1:18" x14ac:dyDescent="0.2">
      <c r="A66" s="1">
        <v>25</v>
      </c>
      <c r="B66" s="329">
        <v>5345</v>
      </c>
      <c r="C66" s="330">
        <v>6330</v>
      </c>
      <c r="D66" s="148" t="s">
        <v>62</v>
      </c>
      <c r="E66" s="149">
        <v>3580</v>
      </c>
      <c r="F66" s="863">
        <v>0</v>
      </c>
      <c r="G66" s="183">
        <v>13605</v>
      </c>
      <c r="H66" s="327">
        <v>5834</v>
      </c>
      <c r="I66" s="183">
        <v>13605</v>
      </c>
      <c r="J66" s="238">
        <v>0</v>
      </c>
      <c r="K66" s="327">
        <f t="shared" si="27"/>
        <v>0</v>
      </c>
      <c r="L66" s="51">
        <v>0</v>
      </c>
      <c r="M66" s="170">
        <v>0</v>
      </c>
      <c r="N66" s="51">
        <v>0</v>
      </c>
      <c r="P66" s="6"/>
      <c r="Q66" s="6"/>
      <c r="R66" s="6"/>
    </row>
    <row r="67" spans="1:18" ht="13.5" thickBot="1" x14ac:dyDescent="0.25">
      <c r="A67" s="1">
        <v>26</v>
      </c>
      <c r="B67" s="103">
        <v>5342</v>
      </c>
      <c r="C67" s="104">
        <v>6330</v>
      </c>
      <c r="D67" s="105" t="s">
        <v>63</v>
      </c>
      <c r="E67" s="87">
        <v>2134</v>
      </c>
      <c r="F67" s="863">
        <v>1494</v>
      </c>
      <c r="G67" s="88">
        <v>2526</v>
      </c>
      <c r="H67" s="108">
        <v>1784</v>
      </c>
      <c r="I67" s="88">
        <v>2526</v>
      </c>
      <c r="J67" s="238">
        <v>1518</v>
      </c>
      <c r="K67" s="108">
        <f t="shared" si="27"/>
        <v>24</v>
      </c>
      <c r="L67" s="92">
        <v>1530</v>
      </c>
      <c r="M67" s="257">
        <v>1530</v>
      </c>
      <c r="N67" s="92">
        <v>1530</v>
      </c>
      <c r="P67" s="6"/>
      <c r="Q67" s="8"/>
      <c r="R67" s="6"/>
    </row>
    <row r="68" spans="1:18" ht="13.5" thickBot="1" x14ac:dyDescent="0.25">
      <c r="B68" s="29"/>
      <c r="C68" s="369"/>
      <c r="D68" s="390" t="s">
        <v>47</v>
      </c>
      <c r="E68" s="221">
        <f t="shared" ref="E68:J68" si="28">SUM(E65:E67)</f>
        <v>7273</v>
      </c>
      <c r="F68" s="860">
        <f t="shared" si="28"/>
        <v>1494</v>
      </c>
      <c r="G68" s="221">
        <f t="shared" si="28"/>
        <v>64487</v>
      </c>
      <c r="H68" s="132">
        <f t="shared" si="28"/>
        <v>20847</v>
      </c>
      <c r="I68" s="220">
        <f t="shared" si="28"/>
        <v>64487</v>
      </c>
      <c r="J68" s="222">
        <f t="shared" si="28"/>
        <v>94945</v>
      </c>
      <c r="K68" s="370">
        <f t="shared" si="27"/>
        <v>93451</v>
      </c>
      <c r="L68" s="246">
        <f>SUM(L66:L67)</f>
        <v>1530</v>
      </c>
      <c r="M68" s="392">
        <f>SUM(M66:M67)</f>
        <v>1530</v>
      </c>
      <c r="N68" s="392">
        <f>SUM(N66:N67)</f>
        <v>1530</v>
      </c>
      <c r="P68" s="6"/>
      <c r="Q68" s="6"/>
      <c r="R68" s="6"/>
    </row>
    <row r="69" spans="1:18" x14ac:dyDescent="0.2">
      <c r="B69" s="22"/>
      <c r="C69" s="22"/>
      <c r="D69" s="200"/>
      <c r="E69" s="393"/>
      <c r="F69" s="884"/>
      <c r="G69" s="393"/>
      <c r="H69" s="393"/>
      <c r="I69" s="394"/>
      <c r="J69" s="394"/>
      <c r="K69" s="393"/>
      <c r="L69" s="394"/>
      <c r="M69" s="394"/>
      <c r="N69" s="394"/>
      <c r="P69" s="6"/>
      <c r="Q69" s="6"/>
      <c r="R69" s="6"/>
    </row>
    <row r="70" spans="1:18" x14ac:dyDescent="0.2">
      <c r="B70" s="22"/>
      <c r="C70" s="22"/>
      <c r="D70" s="200"/>
      <c r="E70" s="393"/>
      <c r="F70" s="884"/>
      <c r="G70" s="393"/>
      <c r="H70" s="393"/>
      <c r="I70" s="394"/>
      <c r="J70" s="394"/>
      <c r="K70" s="393"/>
      <c r="L70" s="394"/>
      <c r="M70" s="394"/>
      <c r="N70" s="394"/>
      <c r="P70" s="6"/>
      <c r="Q70" s="6"/>
      <c r="R70" s="6"/>
    </row>
    <row r="71" spans="1:18" x14ac:dyDescent="0.2">
      <c r="B71" s="22"/>
      <c r="C71" s="22"/>
      <c r="D71" s="200"/>
      <c r="E71" s="393"/>
      <c r="F71" s="884"/>
      <c r="G71" s="393"/>
      <c r="H71" s="393"/>
      <c r="I71" s="394"/>
      <c r="J71" s="394"/>
      <c r="K71" s="393"/>
      <c r="L71" s="394"/>
      <c r="M71" s="394"/>
      <c r="N71" s="394"/>
      <c r="P71" s="6"/>
      <c r="Q71" s="6"/>
      <c r="R71" s="6"/>
    </row>
    <row r="72" spans="1:18" x14ac:dyDescent="0.2">
      <c r="B72" s="22"/>
      <c r="C72" s="22"/>
      <c r="D72" s="200"/>
      <c r="E72" s="396"/>
      <c r="F72" s="884"/>
      <c r="G72" s="393"/>
      <c r="H72" s="393"/>
      <c r="I72" s="394"/>
      <c r="J72" s="394"/>
      <c r="K72" s="393"/>
      <c r="L72" s="394"/>
      <c r="M72" s="394"/>
      <c r="N72" s="394"/>
      <c r="P72" s="6"/>
      <c r="Q72" s="6"/>
      <c r="R72" s="6"/>
    </row>
    <row r="73" spans="1:18" ht="13.5" thickBot="1" x14ac:dyDescent="0.25">
      <c r="B73" s="22"/>
      <c r="C73" s="22"/>
      <c r="D73" s="200"/>
      <c r="E73" s="396"/>
      <c r="F73" s="884"/>
      <c r="G73" s="393"/>
      <c r="H73" s="393"/>
      <c r="I73" s="394"/>
      <c r="J73" s="394"/>
      <c r="K73" s="393"/>
      <c r="L73" s="394"/>
      <c r="M73" s="394"/>
      <c r="N73" s="394"/>
      <c r="P73" s="6"/>
      <c r="Q73" s="6"/>
      <c r="R73" s="6"/>
    </row>
    <row r="74" spans="1:18" ht="13.5" thickBot="1" x14ac:dyDescent="0.25">
      <c r="B74" s="280"/>
      <c r="C74" s="281"/>
      <c r="D74" s="281"/>
      <c r="E74" s="282"/>
      <c r="F74" s="950"/>
      <c r="G74" s="283"/>
      <c r="H74" s="283"/>
      <c r="I74" s="283"/>
      <c r="J74" s="284"/>
      <c r="K74" s="284"/>
      <c r="L74" s="285"/>
      <c r="M74" s="285"/>
      <c r="N74" s="286"/>
      <c r="P74" s="6"/>
      <c r="Q74" s="6"/>
      <c r="R74" s="6"/>
    </row>
    <row r="75" spans="1:18" ht="13.5" thickBot="1" x14ac:dyDescent="0.25">
      <c r="B75" s="287"/>
      <c r="C75" s="398" t="s">
        <v>64</v>
      </c>
      <c r="D75" s="399"/>
      <c r="E75" s="400"/>
      <c r="F75" s="951"/>
      <c r="G75" s="290"/>
      <c r="H75" s="290"/>
      <c r="I75" s="290"/>
      <c r="J75" s="291"/>
      <c r="K75" s="291"/>
      <c r="L75" s="288"/>
      <c r="M75" s="288"/>
      <c r="N75" s="292"/>
      <c r="P75" s="6"/>
      <c r="Q75" s="6"/>
      <c r="R75" s="6"/>
    </row>
    <row r="76" spans="1:18" x14ac:dyDescent="0.2">
      <c r="B76" s="287"/>
      <c r="C76" s="293" t="s">
        <v>65</v>
      </c>
      <c r="D76" s="293"/>
      <c r="E76" s="294"/>
      <c r="F76" s="951"/>
      <c r="G76" s="290"/>
      <c r="H76" s="290"/>
      <c r="I76" s="290"/>
      <c r="J76" s="291"/>
      <c r="K76" s="291"/>
      <c r="L76" s="288"/>
      <c r="M76" s="288"/>
      <c r="N76" s="292"/>
      <c r="P76" s="6"/>
      <c r="Q76" s="6"/>
      <c r="R76" s="6"/>
    </row>
    <row r="77" spans="1:18" ht="13.5" thickBot="1" x14ac:dyDescent="0.25">
      <c r="B77" s="295"/>
      <c r="C77" s="296"/>
      <c r="D77" s="296"/>
      <c r="E77" s="297"/>
      <c r="F77" s="952"/>
      <c r="G77" s="298"/>
      <c r="H77" s="298"/>
      <c r="I77" s="298"/>
      <c r="J77" s="299"/>
      <c r="K77" s="299"/>
      <c r="L77" s="300"/>
      <c r="M77" s="300"/>
      <c r="N77" s="301"/>
      <c r="P77" s="6"/>
      <c r="Q77" s="6"/>
      <c r="R77" s="6"/>
    </row>
    <row r="78" spans="1:18" s="4" customFormat="1" ht="25.5" thickBot="1" x14ac:dyDescent="0.3">
      <c r="B78" s="208"/>
      <c r="C78" s="209"/>
      <c r="D78" s="210" t="s">
        <v>0</v>
      </c>
      <c r="E78" s="211" t="s">
        <v>345</v>
      </c>
      <c r="F78" s="949" t="s">
        <v>346</v>
      </c>
      <c r="G78" s="212" t="s">
        <v>347</v>
      </c>
      <c r="H78" s="213" t="s">
        <v>348</v>
      </c>
      <c r="I78" s="213" t="s">
        <v>349</v>
      </c>
      <c r="J78" s="214" t="s">
        <v>350</v>
      </c>
      <c r="K78" s="215" t="s">
        <v>351</v>
      </c>
      <c r="L78" s="62" t="s">
        <v>7</v>
      </c>
      <c r="M78" s="216" t="s">
        <v>8</v>
      </c>
      <c r="N78" s="63" t="s">
        <v>352</v>
      </c>
    </row>
    <row r="79" spans="1:18" ht="24.75" thickBot="1" x14ac:dyDescent="0.25">
      <c r="A79" s="1">
        <v>27</v>
      </c>
      <c r="B79" s="401" t="s">
        <v>180</v>
      </c>
      <c r="C79" s="402" t="s">
        <v>66</v>
      </c>
      <c r="D79" s="403" t="s">
        <v>67</v>
      </c>
      <c r="E79" s="404">
        <v>1468</v>
      </c>
      <c r="F79" s="865">
        <v>400</v>
      </c>
      <c r="G79" s="34">
        <v>1216</v>
      </c>
      <c r="H79" s="197">
        <v>1068</v>
      </c>
      <c r="I79" s="34">
        <v>1216</v>
      </c>
      <c r="J79" s="125">
        <v>772</v>
      </c>
      <c r="K79" s="197">
        <f t="shared" ref="K79:K84" si="29">J79-F79</f>
        <v>372</v>
      </c>
      <c r="L79" s="34">
        <v>0</v>
      </c>
      <c r="M79" s="197">
        <v>0</v>
      </c>
      <c r="N79" s="34">
        <v>0</v>
      </c>
      <c r="P79" s="6"/>
      <c r="Q79" s="6"/>
      <c r="R79" s="6"/>
    </row>
    <row r="80" spans="1:18" ht="13.5" thickBot="1" x14ac:dyDescent="0.25">
      <c r="B80" s="406"/>
      <c r="C80" s="407"/>
      <c r="D80" s="408" t="s">
        <v>181</v>
      </c>
      <c r="E80" s="122">
        <f t="shared" ref="E80:J80" si="30">SUM(E79)</f>
        <v>1468</v>
      </c>
      <c r="F80" s="874">
        <f t="shared" si="30"/>
        <v>400</v>
      </c>
      <c r="G80" s="122">
        <f t="shared" si="30"/>
        <v>1216</v>
      </c>
      <c r="H80" s="121">
        <f t="shared" si="30"/>
        <v>1068</v>
      </c>
      <c r="I80" s="122">
        <f t="shared" si="30"/>
        <v>1216</v>
      </c>
      <c r="J80" s="319">
        <f t="shared" si="30"/>
        <v>772</v>
      </c>
      <c r="K80" s="121">
        <f t="shared" si="29"/>
        <v>372</v>
      </c>
      <c r="L80" s="122">
        <f>SUM(L79)</f>
        <v>0</v>
      </c>
      <c r="M80" s="121">
        <f>SUM(M79)</f>
        <v>0</v>
      </c>
      <c r="N80" s="122">
        <f>SUM(N79)</f>
        <v>0</v>
      </c>
      <c r="P80" s="6"/>
      <c r="Q80" s="6"/>
      <c r="R80" s="6"/>
    </row>
    <row r="81" spans="1:18" x14ac:dyDescent="0.2">
      <c r="A81" s="1">
        <v>28</v>
      </c>
      <c r="B81" s="9">
        <v>5149</v>
      </c>
      <c r="C81" s="65">
        <v>6310</v>
      </c>
      <c r="D81" s="52" t="s">
        <v>182</v>
      </c>
      <c r="E81" s="53">
        <v>0</v>
      </c>
      <c r="F81" s="885">
        <v>0</v>
      </c>
      <c r="G81" s="141">
        <v>0</v>
      </c>
      <c r="H81" s="142">
        <v>0</v>
      </c>
      <c r="I81" s="143">
        <v>0</v>
      </c>
      <c r="J81" s="144">
        <v>0</v>
      </c>
      <c r="K81" s="100">
        <f t="shared" si="29"/>
        <v>0</v>
      </c>
      <c r="L81" s="98">
        <v>0</v>
      </c>
      <c r="M81" s="145">
        <v>0</v>
      </c>
      <c r="N81" s="98">
        <v>0</v>
      </c>
      <c r="P81" s="6"/>
      <c r="Q81" s="6"/>
      <c r="R81" s="6"/>
    </row>
    <row r="82" spans="1:18" ht="13.5" thickBot="1" x14ac:dyDescent="0.25">
      <c r="A82" s="1">
        <v>29</v>
      </c>
      <c r="B82" s="329">
        <v>5163</v>
      </c>
      <c r="C82" s="330">
        <v>6310</v>
      </c>
      <c r="D82" s="148" t="s">
        <v>183</v>
      </c>
      <c r="E82" s="149">
        <v>145</v>
      </c>
      <c r="F82" s="863">
        <v>140</v>
      </c>
      <c r="G82" s="183">
        <v>140</v>
      </c>
      <c r="H82" s="327">
        <v>50</v>
      </c>
      <c r="I82" s="237">
        <v>80</v>
      </c>
      <c r="J82" s="238">
        <v>120</v>
      </c>
      <c r="K82" s="327">
        <f t="shared" si="29"/>
        <v>-20</v>
      </c>
      <c r="L82" s="51">
        <v>120</v>
      </c>
      <c r="M82" s="170">
        <v>120</v>
      </c>
      <c r="N82" s="51">
        <v>120</v>
      </c>
      <c r="P82" s="6"/>
      <c r="Q82" s="6"/>
      <c r="R82" s="6"/>
    </row>
    <row r="83" spans="1:18" ht="13.5" thickBot="1" x14ac:dyDescent="0.25">
      <c r="B83" s="406"/>
      <c r="C83" s="407"/>
      <c r="D83" s="408" t="s">
        <v>184</v>
      </c>
      <c r="E83" s="122">
        <f>SUM(E81:E82)</f>
        <v>145</v>
      </c>
      <c r="F83" s="874">
        <f>SUM(F82:F82)</f>
        <v>140</v>
      </c>
      <c r="G83" s="122">
        <f>SUM(G82:G82)</f>
        <v>140</v>
      </c>
      <c r="H83" s="121">
        <f>SUM(H81:H82)</f>
        <v>50</v>
      </c>
      <c r="I83" s="316">
        <f>SUM(I82:I82)</f>
        <v>80</v>
      </c>
      <c r="J83" s="319">
        <f>SUM(J82:J82)</f>
        <v>120</v>
      </c>
      <c r="K83" s="121">
        <f t="shared" si="29"/>
        <v>-20</v>
      </c>
      <c r="L83" s="316">
        <f>SUM(L82:L82)</f>
        <v>120</v>
      </c>
      <c r="M83" s="317">
        <f>SUM(M82:M82)</f>
        <v>120</v>
      </c>
      <c r="N83" s="316">
        <f>SUM(N82:N82)</f>
        <v>120</v>
      </c>
      <c r="P83" s="6"/>
      <c r="Q83" s="6"/>
      <c r="R83" s="6"/>
    </row>
    <row r="84" spans="1:18" x14ac:dyDescent="0.2">
      <c r="A84" s="1">
        <v>31</v>
      </c>
      <c r="B84" s="95">
        <v>5229</v>
      </c>
      <c r="C84" s="96">
        <v>6409</v>
      </c>
      <c r="D84" s="97" t="s">
        <v>185</v>
      </c>
      <c r="E84" s="98">
        <v>34</v>
      </c>
      <c r="F84" s="867">
        <v>0</v>
      </c>
      <c r="G84" s="99">
        <v>0</v>
      </c>
      <c r="H84" s="100">
        <v>0</v>
      </c>
      <c r="I84" s="265">
        <v>0</v>
      </c>
      <c r="J84" s="101">
        <v>0</v>
      </c>
      <c r="K84" s="100">
        <f t="shared" si="29"/>
        <v>0</v>
      </c>
      <c r="L84" s="66">
        <v>0</v>
      </c>
      <c r="M84" s="70">
        <v>0</v>
      </c>
      <c r="N84" s="66">
        <v>0</v>
      </c>
      <c r="P84" s="6"/>
      <c r="Q84" s="6"/>
      <c r="R84" s="6"/>
    </row>
    <row r="85" spans="1:18" ht="13.5" thickBot="1" x14ac:dyDescent="0.25">
      <c r="A85" s="1">
        <v>32</v>
      </c>
      <c r="B85" s="103">
        <v>5901</v>
      </c>
      <c r="C85" s="104">
        <v>6409</v>
      </c>
      <c r="D85" s="105" t="s">
        <v>186</v>
      </c>
      <c r="E85" s="106">
        <v>0</v>
      </c>
      <c r="F85" s="862">
        <v>0</v>
      </c>
      <c r="G85" s="107">
        <v>4900</v>
      </c>
      <c r="H85" s="108">
        <v>0</v>
      </c>
      <c r="I85" s="232">
        <v>4900</v>
      </c>
      <c r="J85" s="109">
        <v>0</v>
      </c>
      <c r="K85" s="108">
        <v>0</v>
      </c>
      <c r="L85" s="259">
        <v>0</v>
      </c>
      <c r="M85" s="257">
        <v>0</v>
      </c>
      <c r="N85" s="259">
        <v>0</v>
      </c>
      <c r="P85" s="6"/>
      <c r="Q85" s="6"/>
      <c r="R85" s="6"/>
    </row>
    <row r="86" spans="1:18" ht="13.5" thickBot="1" x14ac:dyDescent="0.25">
      <c r="B86" s="411"/>
      <c r="C86" s="412"/>
      <c r="D86" s="113" t="s">
        <v>187</v>
      </c>
      <c r="E86" s="114">
        <f>SUM(E84:E85)</f>
        <v>34</v>
      </c>
      <c r="F86" s="874">
        <f>SUM(F84:F85)</f>
        <v>0</v>
      </c>
      <c r="G86" s="122">
        <f>SUM(G84:G85)</f>
        <v>4900</v>
      </c>
      <c r="H86" s="121">
        <f>SUM(H84:H84)</f>
        <v>0</v>
      </c>
      <c r="I86" s="122">
        <f>SUM(I84:I85)</f>
        <v>4900</v>
      </c>
      <c r="J86" s="319">
        <f>SUM(J84:J85)</f>
        <v>0</v>
      </c>
      <c r="K86" s="121">
        <f>J86-F86</f>
        <v>0</v>
      </c>
      <c r="L86" s="316">
        <f>SUM(L84)</f>
        <v>0</v>
      </c>
      <c r="M86" s="317">
        <f>SUM(M84)</f>
        <v>0</v>
      </c>
      <c r="N86" s="316">
        <f>SUM(N84:N85)</f>
        <v>0</v>
      </c>
      <c r="P86" s="6"/>
      <c r="Q86" s="6"/>
      <c r="R86" s="6"/>
    </row>
    <row r="87" spans="1:18" ht="13.5" thickBot="1" x14ac:dyDescent="0.25">
      <c r="B87" s="29"/>
      <c r="C87" s="369"/>
      <c r="D87" s="304" t="s">
        <v>47</v>
      </c>
      <c r="E87" s="132">
        <f t="shared" ref="E87:J87" si="31">SUM(E80+E83+E86)</f>
        <v>1647</v>
      </c>
      <c r="F87" s="860">
        <f t="shared" si="31"/>
        <v>540</v>
      </c>
      <c r="G87" s="132">
        <f t="shared" si="31"/>
        <v>6256</v>
      </c>
      <c r="H87" s="413">
        <f t="shared" si="31"/>
        <v>1118</v>
      </c>
      <c r="I87" s="414">
        <f t="shared" si="31"/>
        <v>6196</v>
      </c>
      <c r="J87" s="222">
        <f t="shared" si="31"/>
        <v>892</v>
      </c>
      <c r="K87" s="221">
        <f>J87-F87</f>
        <v>352</v>
      </c>
      <c r="L87" s="132">
        <f>SUM(L80+L83+L86)</f>
        <v>120</v>
      </c>
      <c r="M87" s="221">
        <f>SUM(M80+M83+M86)</f>
        <v>120</v>
      </c>
      <c r="N87" s="132">
        <f>SUM(N80+N83+N86)</f>
        <v>120</v>
      </c>
      <c r="P87" s="6"/>
      <c r="Q87" s="6"/>
      <c r="R87" s="6"/>
    </row>
    <row r="88" spans="1:18" x14ac:dyDescent="0.2">
      <c r="B88" s="274" t="s">
        <v>68</v>
      </c>
      <c r="C88" s="275"/>
      <c r="D88" s="275"/>
      <c r="E88" s="416"/>
      <c r="F88" s="869"/>
      <c r="G88" s="278"/>
      <c r="H88" s="278"/>
      <c r="I88" s="278"/>
      <c r="J88" s="278"/>
      <c r="K88" s="278"/>
      <c r="L88" s="279"/>
      <c r="M88" s="279"/>
      <c r="N88" s="279"/>
      <c r="P88" s="6"/>
      <c r="Q88" s="6"/>
      <c r="R88" s="6"/>
    </row>
    <row r="89" spans="1:18" ht="13.5" thickBot="1" x14ac:dyDescent="0.25">
      <c r="B89" s="274"/>
      <c r="C89" s="275"/>
      <c r="D89" s="275"/>
      <c r="E89" s="416"/>
      <c r="F89" s="869"/>
      <c r="G89" s="278"/>
      <c r="H89" s="278"/>
      <c r="I89" s="278"/>
      <c r="J89" s="278"/>
      <c r="K89" s="278"/>
      <c r="L89" s="279"/>
      <c r="M89" s="279"/>
      <c r="N89" s="279"/>
      <c r="P89" s="6"/>
      <c r="Q89" s="6"/>
      <c r="R89" s="6"/>
    </row>
    <row r="90" spans="1:18" ht="13.5" thickBot="1" x14ac:dyDescent="0.25">
      <c r="B90" s="417"/>
      <c r="C90" s="371"/>
      <c r="D90" s="373"/>
      <c r="E90" s="418"/>
      <c r="F90" s="950"/>
      <c r="G90" s="373"/>
      <c r="H90" s="373"/>
      <c r="I90" s="373"/>
      <c r="J90" s="284"/>
      <c r="K90" s="284"/>
      <c r="L90" s="285"/>
      <c r="M90" s="285"/>
      <c r="N90" s="286"/>
      <c r="P90" s="6"/>
      <c r="Q90" s="6"/>
      <c r="R90" s="6"/>
    </row>
    <row r="91" spans="1:18" ht="13.5" thickBot="1" x14ac:dyDescent="0.25">
      <c r="B91" s="419"/>
      <c r="C91" s="245" t="s">
        <v>69</v>
      </c>
      <c r="D91" s="399"/>
      <c r="E91" s="400"/>
      <c r="F91" s="951"/>
      <c r="G91" s="420"/>
      <c r="H91" s="420"/>
      <c r="I91" s="420"/>
      <c r="J91" s="291"/>
      <c r="K91" s="291"/>
      <c r="L91" s="288"/>
      <c r="M91" s="288"/>
      <c r="N91" s="292"/>
      <c r="P91" s="6"/>
      <c r="Q91" s="6"/>
      <c r="R91" s="6"/>
    </row>
    <row r="92" spans="1:18" x14ac:dyDescent="0.2">
      <c r="B92" s="419"/>
      <c r="C92" s="293" t="s">
        <v>65</v>
      </c>
      <c r="D92" s="293"/>
      <c r="E92" s="294"/>
      <c r="F92" s="951"/>
      <c r="G92" s="420"/>
      <c r="H92" s="420"/>
      <c r="I92" s="420"/>
      <c r="J92" s="291"/>
      <c r="K92" s="291"/>
      <c r="L92" s="288"/>
      <c r="M92" s="288"/>
      <c r="N92" s="292"/>
      <c r="P92" s="6"/>
      <c r="Q92" s="6"/>
      <c r="R92" s="6"/>
    </row>
    <row r="93" spans="1:18" ht="13.5" thickBot="1" x14ac:dyDescent="0.25">
      <c r="B93" s="421"/>
      <c r="C93" s="300"/>
      <c r="D93" s="300"/>
      <c r="E93" s="422"/>
      <c r="F93" s="952"/>
      <c r="G93" s="299"/>
      <c r="H93" s="299"/>
      <c r="I93" s="299"/>
      <c r="J93" s="299"/>
      <c r="K93" s="299"/>
      <c r="L93" s="300"/>
      <c r="M93" s="300"/>
      <c r="N93" s="301"/>
      <c r="P93" s="6"/>
      <c r="Q93" s="6"/>
      <c r="R93" s="6"/>
    </row>
    <row r="94" spans="1:18" s="4" customFormat="1" ht="25.5" thickBot="1" x14ac:dyDescent="0.3">
      <c r="B94" s="208"/>
      <c r="C94" s="209"/>
      <c r="D94" s="210" t="s">
        <v>0</v>
      </c>
      <c r="E94" s="211" t="s">
        <v>345</v>
      </c>
      <c r="F94" s="949" t="s">
        <v>346</v>
      </c>
      <c r="G94" s="212" t="s">
        <v>347</v>
      </c>
      <c r="H94" s="213" t="s">
        <v>348</v>
      </c>
      <c r="I94" s="213" t="s">
        <v>349</v>
      </c>
      <c r="J94" s="214" t="s">
        <v>350</v>
      </c>
      <c r="K94" s="215" t="s">
        <v>351</v>
      </c>
      <c r="L94" s="62" t="s">
        <v>7</v>
      </c>
      <c r="M94" s="216" t="s">
        <v>8</v>
      </c>
      <c r="N94" s="63" t="s">
        <v>352</v>
      </c>
    </row>
    <row r="95" spans="1:18" x14ac:dyDescent="0.2">
      <c r="A95" s="1">
        <v>33</v>
      </c>
      <c r="B95" s="73">
        <v>5169</v>
      </c>
      <c r="C95" s="74">
        <v>6112</v>
      </c>
      <c r="D95" s="175" t="s">
        <v>188</v>
      </c>
      <c r="E95" s="15">
        <v>35</v>
      </c>
      <c r="F95" s="886">
        <v>36</v>
      </c>
      <c r="G95" s="186">
        <v>40</v>
      </c>
      <c r="H95" s="423">
        <v>25</v>
      </c>
      <c r="I95" s="186">
        <v>40</v>
      </c>
      <c r="J95" s="1053">
        <v>36</v>
      </c>
      <c r="K95" s="362">
        <f t="shared" ref="K95:K103" si="32">J95-F95</f>
        <v>0</v>
      </c>
      <c r="L95" s="307">
        <v>36</v>
      </c>
      <c r="M95" s="11">
        <v>36</v>
      </c>
      <c r="N95" s="424">
        <v>36</v>
      </c>
      <c r="P95" s="6"/>
      <c r="Q95" s="6"/>
      <c r="R95" s="6"/>
    </row>
    <row r="96" spans="1:18" x14ac:dyDescent="0.2">
      <c r="A96" s="1">
        <v>34</v>
      </c>
      <c r="B96" s="321">
        <v>5179</v>
      </c>
      <c r="C96" s="425">
        <v>6112</v>
      </c>
      <c r="D96" s="148" t="s">
        <v>189</v>
      </c>
      <c r="E96" s="149">
        <v>27</v>
      </c>
      <c r="F96" s="887">
        <v>38</v>
      </c>
      <c r="G96" s="151">
        <v>38</v>
      </c>
      <c r="H96" s="152">
        <v>22</v>
      </c>
      <c r="I96" s="151">
        <v>38</v>
      </c>
      <c r="J96" s="1054">
        <v>38</v>
      </c>
      <c r="K96" s="183">
        <f t="shared" si="32"/>
        <v>0</v>
      </c>
      <c r="L96" s="426">
        <v>38</v>
      </c>
      <c r="M96" s="323">
        <v>38</v>
      </c>
      <c r="N96" s="427">
        <v>38</v>
      </c>
      <c r="P96" s="6"/>
      <c r="Q96" s="6"/>
      <c r="R96" s="6"/>
    </row>
    <row r="97" spans="1:18" x14ac:dyDescent="0.2">
      <c r="A97" s="1">
        <v>35</v>
      </c>
      <c r="B97" s="321">
        <v>5499</v>
      </c>
      <c r="C97" s="425">
        <v>6112</v>
      </c>
      <c r="D97" s="148" t="s">
        <v>190</v>
      </c>
      <c r="E97" s="149">
        <v>20</v>
      </c>
      <c r="F97" s="887">
        <v>62</v>
      </c>
      <c r="G97" s="151">
        <v>62</v>
      </c>
      <c r="H97" s="152">
        <v>20</v>
      </c>
      <c r="I97" s="151">
        <v>62</v>
      </c>
      <c r="J97" s="1054">
        <v>62</v>
      </c>
      <c r="K97" s="183">
        <f t="shared" si="32"/>
        <v>0</v>
      </c>
      <c r="L97" s="426">
        <v>62</v>
      </c>
      <c r="M97" s="323">
        <v>62</v>
      </c>
      <c r="N97" s="427">
        <v>62</v>
      </c>
      <c r="P97" s="6"/>
      <c r="Q97" s="6"/>
      <c r="R97" s="6"/>
    </row>
    <row r="98" spans="1:18" x14ac:dyDescent="0.2">
      <c r="A98" s="1">
        <v>36</v>
      </c>
      <c r="B98" s="321">
        <v>5139</v>
      </c>
      <c r="C98" s="425">
        <v>6171</v>
      </c>
      <c r="D98" s="148" t="s">
        <v>191</v>
      </c>
      <c r="E98" s="149">
        <v>0</v>
      </c>
      <c r="F98" s="887">
        <v>0</v>
      </c>
      <c r="G98" s="151">
        <v>10</v>
      </c>
      <c r="H98" s="152">
        <v>0</v>
      </c>
      <c r="I98" s="151">
        <v>10</v>
      </c>
      <c r="J98" s="1054">
        <v>0</v>
      </c>
      <c r="K98" s="183">
        <f t="shared" si="32"/>
        <v>0</v>
      </c>
      <c r="L98" s="426">
        <v>0</v>
      </c>
      <c r="M98" s="323">
        <v>0</v>
      </c>
      <c r="N98" s="427">
        <v>0</v>
      </c>
      <c r="P98" s="6"/>
      <c r="Q98" s="6"/>
      <c r="R98" s="6"/>
    </row>
    <row r="99" spans="1:18" x14ac:dyDescent="0.2">
      <c r="A99" s="1">
        <v>37</v>
      </c>
      <c r="B99" s="321">
        <v>5164</v>
      </c>
      <c r="C99" s="425">
        <v>6171</v>
      </c>
      <c r="D99" s="148" t="s">
        <v>192</v>
      </c>
      <c r="E99" s="149">
        <v>22</v>
      </c>
      <c r="F99" s="887">
        <v>30</v>
      </c>
      <c r="G99" s="151">
        <v>50</v>
      </c>
      <c r="H99" s="152">
        <v>19</v>
      </c>
      <c r="I99" s="151">
        <v>50</v>
      </c>
      <c r="J99" s="1054">
        <v>30</v>
      </c>
      <c r="K99" s="183">
        <f t="shared" si="32"/>
        <v>0</v>
      </c>
      <c r="L99" s="426">
        <v>30</v>
      </c>
      <c r="M99" s="323">
        <v>30</v>
      </c>
      <c r="N99" s="427">
        <v>30</v>
      </c>
      <c r="P99" s="6"/>
      <c r="Q99" s="6"/>
      <c r="R99" s="6"/>
    </row>
    <row r="100" spans="1:18" x14ac:dyDescent="0.2">
      <c r="A100" s="1">
        <v>38</v>
      </c>
      <c r="B100" s="329">
        <v>5169</v>
      </c>
      <c r="C100" s="330">
        <v>6171</v>
      </c>
      <c r="D100" s="148" t="s">
        <v>188</v>
      </c>
      <c r="E100" s="149">
        <v>477</v>
      </c>
      <c r="F100" s="888">
        <v>310</v>
      </c>
      <c r="G100" s="183">
        <v>510</v>
      </c>
      <c r="H100" s="327">
        <v>392</v>
      </c>
      <c r="I100" s="183">
        <v>510</v>
      </c>
      <c r="J100" s="1055">
        <v>310</v>
      </c>
      <c r="K100" s="183">
        <f t="shared" si="32"/>
        <v>0</v>
      </c>
      <c r="L100" s="236">
        <v>310</v>
      </c>
      <c r="M100" s="237">
        <v>310</v>
      </c>
      <c r="N100" s="268">
        <v>310</v>
      </c>
      <c r="P100" s="6"/>
      <c r="Q100" s="6"/>
      <c r="R100" s="6"/>
    </row>
    <row r="101" spans="1:18" x14ac:dyDescent="0.2">
      <c r="A101" s="1">
        <v>39</v>
      </c>
      <c r="B101" s="329">
        <v>5179</v>
      </c>
      <c r="C101" s="330">
        <v>6171</v>
      </c>
      <c r="D101" s="148" t="s">
        <v>189</v>
      </c>
      <c r="E101" s="149">
        <v>620</v>
      </c>
      <c r="F101" s="888">
        <v>468</v>
      </c>
      <c r="G101" s="183">
        <v>680</v>
      </c>
      <c r="H101" s="327">
        <v>470</v>
      </c>
      <c r="I101" s="183">
        <v>680</v>
      </c>
      <c r="J101" s="1055">
        <v>468</v>
      </c>
      <c r="K101" s="183">
        <f t="shared" si="32"/>
        <v>0</v>
      </c>
      <c r="L101" s="236">
        <v>468</v>
      </c>
      <c r="M101" s="237">
        <v>468</v>
      </c>
      <c r="N101" s="268">
        <v>468</v>
      </c>
      <c r="P101" s="6"/>
      <c r="Q101" s="6"/>
      <c r="R101" s="6"/>
    </row>
    <row r="102" spans="1:18" ht="13.5" thickBot="1" x14ac:dyDescent="0.25">
      <c r="A102" s="1">
        <v>40</v>
      </c>
      <c r="B102" s="103">
        <v>5499</v>
      </c>
      <c r="C102" s="104">
        <v>6171</v>
      </c>
      <c r="D102" s="105" t="s">
        <v>190</v>
      </c>
      <c r="E102" s="106">
        <v>933</v>
      </c>
      <c r="F102" s="889">
        <v>550</v>
      </c>
      <c r="G102" s="107">
        <v>1136</v>
      </c>
      <c r="H102" s="108">
        <v>836</v>
      </c>
      <c r="I102" s="107">
        <v>1136</v>
      </c>
      <c r="J102" s="1056">
        <v>574</v>
      </c>
      <c r="K102" s="107">
        <f t="shared" si="32"/>
        <v>24</v>
      </c>
      <c r="L102" s="231">
        <v>586</v>
      </c>
      <c r="M102" s="232">
        <v>586</v>
      </c>
      <c r="N102" s="429">
        <v>586</v>
      </c>
      <c r="P102" s="6"/>
      <c r="Q102" s="6"/>
      <c r="R102" s="6"/>
    </row>
    <row r="103" spans="1:18" ht="13.5" thickBot="1" x14ac:dyDescent="0.25">
      <c r="B103" s="216"/>
      <c r="C103" s="390"/>
      <c r="D103" s="304" t="s">
        <v>47</v>
      </c>
      <c r="E103" s="137">
        <f t="shared" ref="E103:J103" si="33">SUM(E95:E102)</f>
        <v>2134</v>
      </c>
      <c r="F103" s="890">
        <f t="shared" ref="F103" si="34">SUM(F95:F102)</f>
        <v>1494</v>
      </c>
      <c r="G103" s="132">
        <f t="shared" si="33"/>
        <v>2526</v>
      </c>
      <c r="H103" s="221">
        <f t="shared" si="33"/>
        <v>1784</v>
      </c>
      <c r="I103" s="246">
        <f t="shared" si="33"/>
        <v>2526</v>
      </c>
      <c r="J103" s="127">
        <f t="shared" si="33"/>
        <v>1518</v>
      </c>
      <c r="K103" s="132">
        <f t="shared" si="32"/>
        <v>24</v>
      </c>
      <c r="L103" s="383">
        <f>SUM(L95:L102)</f>
        <v>1530</v>
      </c>
      <c r="M103" s="246">
        <f>SUM(M95:M102)</f>
        <v>1530</v>
      </c>
      <c r="N103" s="392">
        <f>SUM(N95:N102)</f>
        <v>1530</v>
      </c>
      <c r="P103" s="6"/>
      <c r="Q103" s="6"/>
      <c r="R103" s="6"/>
    </row>
    <row r="104" spans="1:18" x14ac:dyDescent="0.2">
      <c r="B104" s="95"/>
      <c r="C104" s="96"/>
      <c r="D104" s="384" t="s">
        <v>60</v>
      </c>
      <c r="E104" s="385"/>
      <c r="F104" s="891"/>
      <c r="G104" s="99"/>
      <c r="H104" s="100"/>
      <c r="I104" s="99"/>
      <c r="J104" s="431"/>
      <c r="K104" s="99"/>
      <c r="L104" s="70"/>
      <c r="M104" s="66"/>
      <c r="N104" s="432"/>
      <c r="P104" s="6"/>
      <c r="Q104" s="6"/>
      <c r="R104" s="6"/>
    </row>
    <row r="105" spans="1:18" x14ac:dyDescent="0.2">
      <c r="A105" s="1">
        <v>41</v>
      </c>
      <c r="B105" s="329">
        <v>4134</v>
      </c>
      <c r="C105" s="330"/>
      <c r="D105" s="148" t="s">
        <v>70</v>
      </c>
      <c r="E105" s="149">
        <v>1505</v>
      </c>
      <c r="F105" s="888">
        <v>1494</v>
      </c>
      <c r="G105" s="183">
        <v>1494</v>
      </c>
      <c r="H105" s="327">
        <v>1120</v>
      </c>
      <c r="I105" s="237">
        <v>1494</v>
      </c>
      <c r="J105" s="428">
        <v>1518</v>
      </c>
      <c r="K105" s="183">
        <f>J105-F105</f>
        <v>24</v>
      </c>
      <c r="L105" s="170">
        <v>1530</v>
      </c>
      <c r="M105" s="51">
        <v>1530</v>
      </c>
      <c r="N105" s="433">
        <v>1530</v>
      </c>
      <c r="P105" s="6"/>
      <c r="Q105" s="6"/>
      <c r="R105" s="6"/>
    </row>
    <row r="106" spans="1:18" ht="13.5" thickBot="1" x14ac:dyDescent="0.25">
      <c r="A106" s="1">
        <v>42</v>
      </c>
      <c r="B106" s="103">
        <v>5345</v>
      </c>
      <c r="C106" s="104">
        <v>6330</v>
      </c>
      <c r="D106" s="105" t="s">
        <v>71</v>
      </c>
      <c r="E106" s="106">
        <v>1671</v>
      </c>
      <c r="F106" s="889">
        <v>0</v>
      </c>
      <c r="G106" s="88">
        <v>65</v>
      </c>
      <c r="H106" s="108">
        <v>65</v>
      </c>
      <c r="I106" s="388">
        <v>65</v>
      </c>
      <c r="J106" s="130">
        <v>0</v>
      </c>
      <c r="K106" s="107">
        <v>0</v>
      </c>
      <c r="L106" s="257">
        <v>0</v>
      </c>
      <c r="M106" s="92">
        <v>0</v>
      </c>
      <c r="N106" s="434">
        <v>0</v>
      </c>
      <c r="P106" s="6"/>
      <c r="Q106" s="6"/>
      <c r="R106" s="6"/>
    </row>
    <row r="107" spans="1:18" ht="13.5" thickBot="1" x14ac:dyDescent="0.25">
      <c r="B107" s="216"/>
      <c r="C107" s="390"/>
      <c r="D107" s="304" t="s">
        <v>47</v>
      </c>
      <c r="E107" s="132">
        <f t="shared" ref="E107:J107" si="35">SUM(E105:E106)</f>
        <v>3176</v>
      </c>
      <c r="F107" s="892">
        <f t="shared" si="35"/>
        <v>1494</v>
      </c>
      <c r="G107" s="132">
        <f t="shared" si="35"/>
        <v>1559</v>
      </c>
      <c r="H107" s="221">
        <f t="shared" si="35"/>
        <v>1185</v>
      </c>
      <c r="I107" s="246">
        <f t="shared" si="35"/>
        <v>1559</v>
      </c>
      <c r="J107" s="435">
        <f t="shared" si="35"/>
        <v>1518</v>
      </c>
      <c r="K107" s="132">
        <f>J107-F107</f>
        <v>24</v>
      </c>
      <c r="L107" s="383">
        <f>SUM(L105:L106)</f>
        <v>1530</v>
      </c>
      <c r="M107" s="246">
        <f>SUM(M105:M106)</f>
        <v>1530</v>
      </c>
      <c r="N107" s="392">
        <f>SUM(N105:N106)</f>
        <v>1530</v>
      </c>
      <c r="P107" s="6"/>
      <c r="Q107" s="6"/>
      <c r="R107" s="6"/>
    </row>
    <row r="108" spans="1:18" x14ac:dyDescent="0.2">
      <c r="B108" s="279"/>
      <c r="C108" s="279"/>
      <c r="D108" s="279"/>
      <c r="E108" s="436"/>
      <c r="F108" s="893"/>
      <c r="G108" s="278"/>
      <c r="H108" s="278"/>
      <c r="I108" s="278"/>
      <c r="J108" s="437"/>
      <c r="K108" s="278"/>
      <c r="L108" s="279"/>
      <c r="M108" s="279"/>
      <c r="N108" s="279"/>
      <c r="P108" s="6"/>
      <c r="Q108" s="6"/>
      <c r="R108" s="6"/>
    </row>
    <row r="109" spans="1:18" x14ac:dyDescent="0.2">
      <c r="B109" s="279"/>
      <c r="C109" s="279"/>
      <c r="D109" s="279"/>
      <c r="E109" s="436"/>
      <c r="F109" s="893"/>
      <c r="G109" s="278"/>
      <c r="H109" s="278"/>
      <c r="I109" s="278"/>
      <c r="J109" s="437"/>
      <c r="K109" s="278"/>
      <c r="L109" s="279"/>
      <c r="M109" s="279"/>
      <c r="N109" s="279"/>
      <c r="P109" s="6"/>
      <c r="Q109" s="6"/>
      <c r="R109" s="6"/>
    </row>
    <row r="110" spans="1:18" x14ac:dyDescent="0.2">
      <c r="B110" s="438" t="s">
        <v>72</v>
      </c>
      <c r="C110" s="439"/>
      <c r="D110" s="439"/>
      <c r="E110" s="440"/>
      <c r="F110" s="894"/>
      <c r="G110" s="441"/>
      <c r="H110" s="441"/>
      <c r="I110" s="441"/>
      <c r="J110" s="442"/>
      <c r="K110" s="278"/>
      <c r="L110" s="279"/>
      <c r="M110" s="279"/>
      <c r="N110" s="279"/>
      <c r="P110" s="6"/>
      <c r="Q110" s="6"/>
      <c r="R110" s="6"/>
    </row>
    <row r="111" spans="1:18" x14ac:dyDescent="0.2">
      <c r="B111" s="274" t="s">
        <v>73</v>
      </c>
      <c r="C111" s="275"/>
      <c r="D111" s="275"/>
      <c r="E111" s="416"/>
      <c r="F111" s="869"/>
      <c r="G111" s="277"/>
      <c r="H111" s="277"/>
      <c r="I111" s="278"/>
      <c r="J111" s="278"/>
      <c r="K111" s="278"/>
      <c r="L111" s="279"/>
      <c r="M111" s="279"/>
      <c r="N111" s="279"/>
      <c r="P111" s="6"/>
      <c r="Q111" s="6"/>
      <c r="R111" s="6"/>
    </row>
    <row r="112" spans="1:18" ht="13.5" thickBot="1" x14ac:dyDescent="0.25">
      <c r="B112" s="443"/>
      <c r="C112" s="279"/>
      <c r="D112" s="279"/>
      <c r="E112" s="436"/>
      <c r="F112" s="869"/>
      <c r="G112" s="278"/>
      <c r="H112" s="278"/>
      <c r="I112" s="278"/>
      <c r="J112" s="278"/>
      <c r="K112" s="278"/>
      <c r="L112" s="279"/>
      <c r="M112" s="279"/>
      <c r="N112" s="279"/>
      <c r="P112" s="6"/>
      <c r="Q112" s="6"/>
      <c r="R112" s="6"/>
    </row>
    <row r="113" spans="1:18" ht="13.5" thickBot="1" x14ac:dyDescent="0.25">
      <c r="B113" s="280"/>
      <c r="C113" s="281"/>
      <c r="D113" s="281"/>
      <c r="E113" s="282"/>
      <c r="F113" s="950"/>
      <c r="G113" s="283"/>
      <c r="H113" s="283"/>
      <c r="I113" s="283"/>
      <c r="J113" s="284"/>
      <c r="K113" s="284"/>
      <c r="L113" s="285"/>
      <c r="M113" s="285"/>
      <c r="N113" s="286"/>
      <c r="P113" s="6"/>
      <c r="Q113" s="6"/>
      <c r="R113" s="6"/>
    </row>
    <row r="114" spans="1:18" ht="13.5" thickBot="1" x14ac:dyDescent="0.25">
      <c r="B114" s="287"/>
      <c r="C114" s="288"/>
      <c r="D114" s="219" t="s">
        <v>32</v>
      </c>
      <c r="E114" s="289"/>
      <c r="F114" s="951"/>
      <c r="G114" s="290"/>
      <c r="H114" s="290"/>
      <c r="I114" s="290"/>
      <c r="J114" s="291"/>
      <c r="K114" s="291"/>
      <c r="L114" s="288"/>
      <c r="M114" s="288"/>
      <c r="N114" s="292"/>
      <c r="P114" s="6"/>
      <c r="Q114" s="6"/>
      <c r="R114" s="6"/>
    </row>
    <row r="115" spans="1:18" x14ac:dyDescent="0.2">
      <c r="B115" s="287"/>
      <c r="C115" s="293"/>
      <c r="D115" s="293" t="s">
        <v>33</v>
      </c>
      <c r="E115" s="294"/>
      <c r="F115" s="951"/>
      <c r="G115" s="290"/>
      <c r="H115" s="290"/>
      <c r="I115" s="290"/>
      <c r="J115" s="291"/>
      <c r="K115" s="291"/>
      <c r="L115" s="288"/>
      <c r="M115" s="288"/>
      <c r="N115" s="292"/>
      <c r="P115" s="6"/>
      <c r="Q115" s="6"/>
      <c r="R115" s="6"/>
    </row>
    <row r="116" spans="1:18" ht="13.5" thickBot="1" x14ac:dyDescent="0.25">
      <c r="B116" s="295"/>
      <c r="C116" s="296"/>
      <c r="D116" s="296"/>
      <c r="E116" s="297"/>
      <c r="F116" s="952"/>
      <c r="G116" s="298"/>
      <c r="H116" s="298"/>
      <c r="I116" s="298"/>
      <c r="J116" s="299"/>
      <c r="K116" s="299"/>
      <c r="L116" s="300"/>
      <c r="M116" s="300"/>
      <c r="N116" s="301"/>
      <c r="P116" s="6"/>
      <c r="Q116" s="6"/>
      <c r="R116" s="6"/>
    </row>
    <row r="117" spans="1:18" s="4" customFormat="1" ht="25.5" thickBot="1" x14ac:dyDescent="0.3">
      <c r="B117" s="208"/>
      <c r="C117" s="209"/>
      <c r="D117" s="210" t="s">
        <v>0</v>
      </c>
      <c r="E117" s="211" t="s">
        <v>345</v>
      </c>
      <c r="F117" s="949" t="s">
        <v>346</v>
      </c>
      <c r="G117" s="212" t="s">
        <v>347</v>
      </c>
      <c r="H117" s="213" t="s">
        <v>348</v>
      </c>
      <c r="I117" s="213" t="s">
        <v>349</v>
      </c>
      <c r="J117" s="214" t="s">
        <v>350</v>
      </c>
      <c r="K117" s="215" t="s">
        <v>351</v>
      </c>
      <c r="L117" s="63" t="s">
        <v>7</v>
      </c>
      <c r="M117" s="216" t="s">
        <v>8</v>
      </c>
      <c r="N117" s="63" t="s">
        <v>352</v>
      </c>
    </row>
    <row r="118" spans="1:18" ht="13.5" thickBot="1" x14ac:dyDescent="0.25">
      <c r="A118" s="1">
        <v>43</v>
      </c>
      <c r="B118" s="444">
        <v>1361</v>
      </c>
      <c r="C118" s="445"/>
      <c r="D118" s="198" t="s">
        <v>74</v>
      </c>
      <c r="E118" s="128">
        <v>143</v>
      </c>
      <c r="F118" s="865">
        <v>150</v>
      </c>
      <c r="G118" s="79">
        <v>150</v>
      </c>
      <c r="H118" s="33">
        <v>109</v>
      </c>
      <c r="I118" s="248">
        <v>150</v>
      </c>
      <c r="J118" s="125">
        <v>150</v>
      </c>
      <c r="K118" s="195">
        <f>J118-F118</f>
        <v>0</v>
      </c>
      <c r="L118" s="23">
        <v>150</v>
      </c>
      <c r="M118" s="22">
        <v>150</v>
      </c>
      <c r="N118" s="23">
        <v>150</v>
      </c>
      <c r="P118" s="6"/>
      <c r="Q118" s="6"/>
      <c r="R118" s="6"/>
    </row>
    <row r="119" spans="1:18" ht="13.5" thickBot="1" x14ac:dyDescent="0.25">
      <c r="B119" s="29"/>
      <c r="C119" s="369"/>
      <c r="D119" s="390" t="s">
        <v>47</v>
      </c>
      <c r="E119" s="446">
        <f>SUM(E118)</f>
        <v>143</v>
      </c>
      <c r="F119" s="860">
        <f>SUM(F118:F118)</f>
        <v>150</v>
      </c>
      <c r="G119" s="132">
        <f>SUM(G118:G118)</f>
        <v>150</v>
      </c>
      <c r="H119" s="221">
        <f>SUM(H118:H118)</f>
        <v>109</v>
      </c>
      <c r="I119" s="132">
        <f>SUM(I118:I118)</f>
        <v>150</v>
      </c>
      <c r="J119" s="222">
        <f>SUM(J118:J118)</f>
        <v>150</v>
      </c>
      <c r="K119" s="132">
        <f>J119-F119</f>
        <v>0</v>
      </c>
      <c r="L119" s="414">
        <f>SUM(L118:L118)</f>
        <v>150</v>
      </c>
      <c r="M119" s="132">
        <f>SUM(M118:M118)</f>
        <v>150</v>
      </c>
      <c r="N119" s="132">
        <f>SUM(N118:N118)</f>
        <v>150</v>
      </c>
      <c r="P119" s="6"/>
      <c r="Q119" s="6"/>
      <c r="R119" s="6"/>
    </row>
    <row r="120" spans="1:18" x14ac:dyDescent="0.2">
      <c r="B120" s="280"/>
      <c r="C120" s="281"/>
      <c r="D120" s="281"/>
      <c r="E120" s="282"/>
      <c r="F120" s="950"/>
      <c r="G120" s="283"/>
      <c r="H120" s="283"/>
      <c r="I120" s="283"/>
      <c r="J120" s="284"/>
      <c r="K120" s="284"/>
      <c r="L120" s="285"/>
      <c r="M120" s="285"/>
      <c r="N120" s="286"/>
      <c r="P120" s="6"/>
      <c r="Q120" s="6"/>
      <c r="R120" s="6"/>
    </row>
    <row r="121" spans="1:18" x14ac:dyDescent="0.2">
      <c r="B121" s="287"/>
      <c r="C121" s="293"/>
      <c r="D121" s="293" t="s">
        <v>48</v>
      </c>
      <c r="E121" s="294"/>
      <c r="F121" s="951"/>
      <c r="G121" s="290"/>
      <c r="H121" s="290"/>
      <c r="I121" s="290"/>
      <c r="J121" s="291"/>
      <c r="K121" s="291"/>
      <c r="L121" s="288"/>
      <c r="M121" s="288"/>
      <c r="N121" s="292"/>
      <c r="P121" s="6"/>
      <c r="Q121" s="6"/>
      <c r="R121" s="6"/>
    </row>
    <row r="122" spans="1:18" ht="13.5" thickBot="1" x14ac:dyDescent="0.25">
      <c r="B122" s="295"/>
      <c r="C122" s="296"/>
      <c r="D122" s="296"/>
      <c r="E122" s="297"/>
      <c r="F122" s="952"/>
      <c r="G122" s="298"/>
      <c r="H122" s="298"/>
      <c r="I122" s="298"/>
      <c r="J122" s="299"/>
      <c r="K122" s="299"/>
      <c r="L122" s="300"/>
      <c r="M122" s="300"/>
      <c r="N122" s="301"/>
      <c r="P122" s="6"/>
      <c r="Q122" s="6"/>
      <c r="R122" s="6"/>
    </row>
    <row r="123" spans="1:18" s="4" customFormat="1" ht="25.5" thickBot="1" x14ac:dyDescent="0.3">
      <c r="B123" s="208"/>
      <c r="C123" s="209"/>
      <c r="D123" s="210" t="s">
        <v>0</v>
      </c>
      <c r="E123" s="211" t="s">
        <v>345</v>
      </c>
      <c r="F123" s="949" t="s">
        <v>346</v>
      </c>
      <c r="G123" s="212" t="s">
        <v>347</v>
      </c>
      <c r="H123" s="213" t="s">
        <v>348</v>
      </c>
      <c r="I123" s="213" t="s">
        <v>349</v>
      </c>
      <c r="J123" s="214" t="s">
        <v>350</v>
      </c>
      <c r="K123" s="215" t="s">
        <v>351</v>
      </c>
      <c r="L123" s="63" t="s">
        <v>7</v>
      </c>
      <c r="M123" s="216" t="s">
        <v>8</v>
      </c>
      <c r="N123" s="63" t="s">
        <v>352</v>
      </c>
    </row>
    <row r="124" spans="1:18" x14ac:dyDescent="0.2">
      <c r="A124" s="1">
        <v>44</v>
      </c>
      <c r="B124" s="103">
        <v>2212</v>
      </c>
      <c r="C124" s="445">
        <v>2169</v>
      </c>
      <c r="D124" s="447" t="s">
        <v>75</v>
      </c>
      <c r="E124" s="448">
        <v>32</v>
      </c>
      <c r="F124" s="865">
        <v>100</v>
      </c>
      <c r="G124" s="108">
        <v>100</v>
      </c>
      <c r="H124" s="34">
        <v>208</v>
      </c>
      <c r="I124" s="248">
        <v>208</v>
      </c>
      <c r="J124" s="125">
        <v>100</v>
      </c>
      <c r="K124" s="79">
        <f>J124-F124</f>
        <v>0</v>
      </c>
      <c r="L124" s="22">
        <v>100</v>
      </c>
      <c r="M124" s="21">
        <v>100</v>
      </c>
      <c r="N124" s="434">
        <v>100</v>
      </c>
      <c r="P124" s="6"/>
      <c r="Q124" s="6"/>
      <c r="R124" s="6"/>
    </row>
    <row r="125" spans="1:18" ht="13.5" thickBot="1" x14ac:dyDescent="0.25">
      <c r="A125" s="1">
        <v>45</v>
      </c>
      <c r="B125" s="449">
        <v>2324</v>
      </c>
      <c r="C125" s="85">
        <v>2169</v>
      </c>
      <c r="D125" s="450" t="s">
        <v>76</v>
      </c>
      <c r="E125" s="451">
        <v>4</v>
      </c>
      <c r="F125" s="895">
        <v>0</v>
      </c>
      <c r="G125" s="89">
        <v>0</v>
      </c>
      <c r="H125" s="88">
        <v>7</v>
      </c>
      <c r="I125" s="388">
        <v>7</v>
      </c>
      <c r="J125" s="91">
        <v>0</v>
      </c>
      <c r="K125" s="452">
        <f>J125-F125</f>
        <v>0</v>
      </c>
      <c r="L125" s="84">
        <v>0</v>
      </c>
      <c r="M125" s="92">
        <v>0</v>
      </c>
      <c r="N125" s="93">
        <v>0</v>
      </c>
      <c r="P125" s="6"/>
      <c r="Q125" s="6"/>
      <c r="R125" s="6"/>
    </row>
    <row r="126" spans="1:18" ht="13.5" thickBot="1" x14ac:dyDescent="0.25">
      <c r="B126" s="453"/>
      <c r="C126" s="454"/>
      <c r="D126" s="455" t="s">
        <v>47</v>
      </c>
      <c r="E126" s="456">
        <f t="shared" ref="E126:J126" si="36">SUM(E124:E125)</f>
        <v>36</v>
      </c>
      <c r="F126" s="860">
        <f t="shared" si="36"/>
        <v>100</v>
      </c>
      <c r="G126" s="457">
        <f t="shared" si="36"/>
        <v>100</v>
      </c>
      <c r="H126" s="132">
        <f t="shared" si="36"/>
        <v>215</v>
      </c>
      <c r="I126" s="458">
        <f t="shared" si="36"/>
        <v>215</v>
      </c>
      <c r="J126" s="222">
        <f t="shared" si="36"/>
        <v>100</v>
      </c>
      <c r="K126" s="459">
        <f>J126-F126</f>
        <v>0</v>
      </c>
      <c r="L126" s="460">
        <f>SUM(L124:L125)</f>
        <v>100</v>
      </c>
      <c r="M126" s="461">
        <f>SUM(M124:M125)</f>
        <v>100</v>
      </c>
      <c r="N126" s="462">
        <f>SUM(N124:N125)</f>
        <v>100</v>
      </c>
      <c r="P126" s="6"/>
      <c r="Q126" s="6"/>
      <c r="R126" s="6"/>
    </row>
    <row r="127" spans="1:18" x14ac:dyDescent="0.2">
      <c r="B127" s="274" t="s">
        <v>77</v>
      </c>
      <c r="C127" s="275"/>
      <c r="D127" s="275"/>
      <c r="E127" s="416"/>
      <c r="F127" s="896"/>
      <c r="G127" s="275"/>
      <c r="H127" s="275"/>
      <c r="I127" s="274"/>
      <c r="J127" s="275"/>
      <c r="K127" s="278"/>
      <c r="L127" s="279"/>
      <c r="M127" s="279"/>
      <c r="N127" s="279"/>
      <c r="P127" s="6"/>
      <c r="Q127" s="6"/>
      <c r="R127" s="6"/>
    </row>
    <row r="128" spans="1:18" ht="13.5" thickBot="1" x14ac:dyDescent="0.25">
      <c r="B128" s="274"/>
      <c r="C128" s="275"/>
      <c r="D128" s="275"/>
      <c r="E128" s="416"/>
      <c r="F128" s="896"/>
      <c r="G128" s="275"/>
      <c r="H128" s="275"/>
      <c r="I128" s="279"/>
      <c r="J128" s="275"/>
      <c r="K128" s="278"/>
      <c r="L128" s="279"/>
      <c r="M128" s="279"/>
      <c r="N128" s="279"/>
      <c r="P128" s="6"/>
      <c r="Q128" s="6"/>
      <c r="R128" s="6"/>
    </row>
    <row r="129" spans="1:18" ht="13.5" thickBot="1" x14ac:dyDescent="0.25">
      <c r="B129" s="280"/>
      <c r="C129" s="281"/>
      <c r="D129" s="281"/>
      <c r="E129" s="282"/>
      <c r="F129" s="950"/>
      <c r="G129" s="283"/>
      <c r="H129" s="283"/>
      <c r="I129" s="283"/>
      <c r="J129" s="284"/>
      <c r="K129" s="284"/>
      <c r="L129" s="285"/>
      <c r="M129" s="285"/>
      <c r="N129" s="286"/>
      <c r="P129" s="6"/>
      <c r="Q129" s="6"/>
      <c r="R129" s="6"/>
    </row>
    <row r="130" spans="1:18" ht="13.5" thickBot="1" x14ac:dyDescent="0.25">
      <c r="B130" s="287"/>
      <c r="C130" s="288"/>
      <c r="D130" s="219" t="s">
        <v>32</v>
      </c>
      <c r="E130" s="289"/>
      <c r="F130" s="951"/>
      <c r="G130" s="290"/>
      <c r="H130" s="290"/>
      <c r="I130" s="290"/>
      <c r="J130" s="291"/>
      <c r="K130" s="291"/>
      <c r="L130" s="288"/>
      <c r="M130" s="288"/>
      <c r="N130" s="292"/>
      <c r="P130" s="6"/>
      <c r="Q130" s="6"/>
      <c r="R130" s="6"/>
    </row>
    <row r="131" spans="1:18" x14ac:dyDescent="0.2">
      <c r="B131" s="287"/>
      <c r="C131" s="293"/>
      <c r="D131" s="293" t="s">
        <v>33</v>
      </c>
      <c r="E131" s="294"/>
      <c r="F131" s="951"/>
      <c r="G131" s="290"/>
      <c r="H131" s="290"/>
      <c r="I131" s="290"/>
      <c r="J131" s="291"/>
      <c r="K131" s="291"/>
      <c r="L131" s="288"/>
      <c r="M131" s="288"/>
      <c r="N131" s="292"/>
      <c r="P131" s="6"/>
      <c r="Q131" s="6"/>
      <c r="R131" s="6"/>
    </row>
    <row r="132" spans="1:18" ht="13.5" thickBot="1" x14ac:dyDescent="0.25">
      <c r="B132" s="295"/>
      <c r="C132" s="296"/>
      <c r="D132" s="296"/>
      <c r="E132" s="297"/>
      <c r="F132" s="952"/>
      <c r="G132" s="298"/>
      <c r="H132" s="298"/>
      <c r="I132" s="298"/>
      <c r="J132" s="299"/>
      <c r="K132" s="299"/>
      <c r="L132" s="300"/>
      <c r="M132" s="300"/>
      <c r="N132" s="301"/>
      <c r="P132" s="6"/>
      <c r="Q132" s="6"/>
      <c r="R132" s="6"/>
    </row>
    <row r="133" spans="1:18" s="4" customFormat="1" ht="25.5" thickBot="1" x14ac:dyDescent="0.3">
      <c r="B133" s="208"/>
      <c r="C133" s="209"/>
      <c r="D133" s="210" t="s">
        <v>0</v>
      </c>
      <c r="E133" s="211" t="s">
        <v>345</v>
      </c>
      <c r="F133" s="949" t="s">
        <v>346</v>
      </c>
      <c r="G133" s="212" t="s">
        <v>347</v>
      </c>
      <c r="H133" s="213" t="s">
        <v>348</v>
      </c>
      <c r="I133" s="213" t="s">
        <v>349</v>
      </c>
      <c r="J133" s="214" t="s">
        <v>350</v>
      </c>
      <c r="K133" s="215" t="s">
        <v>351</v>
      </c>
      <c r="L133" s="63" t="s">
        <v>7</v>
      </c>
      <c r="M133" s="216" t="s">
        <v>8</v>
      </c>
      <c r="N133" s="63" t="s">
        <v>352</v>
      </c>
    </row>
    <row r="134" spans="1:18" ht="13.5" thickBot="1" x14ac:dyDescent="0.25">
      <c r="A134" s="1">
        <v>46</v>
      </c>
      <c r="B134" s="329">
        <v>1361</v>
      </c>
      <c r="C134" s="330"/>
      <c r="D134" s="463" t="s">
        <v>78</v>
      </c>
      <c r="E134" s="464">
        <v>167</v>
      </c>
      <c r="F134" s="877">
        <v>150</v>
      </c>
      <c r="G134" s="170">
        <v>150</v>
      </c>
      <c r="H134" s="51">
        <v>104</v>
      </c>
      <c r="I134" s="51">
        <v>150</v>
      </c>
      <c r="J134" s="333">
        <v>150</v>
      </c>
      <c r="K134" s="183">
        <f>J134-F134</f>
        <v>0</v>
      </c>
      <c r="L134" s="70">
        <v>150</v>
      </c>
      <c r="M134" s="465">
        <v>150</v>
      </c>
      <c r="N134" s="433">
        <v>150</v>
      </c>
      <c r="P134" s="6"/>
      <c r="Q134" s="6"/>
      <c r="R134" s="6"/>
    </row>
    <row r="135" spans="1:18" ht="13.5" thickBot="1" x14ac:dyDescent="0.25">
      <c r="B135" s="29"/>
      <c r="C135" s="466"/>
      <c r="D135" s="63" t="s">
        <v>81</v>
      </c>
      <c r="E135" s="137">
        <f>SUM(E134)</f>
        <v>167</v>
      </c>
      <c r="F135" s="874">
        <f t="shared" ref="F135:N135" si="37">SUM(F134:F134)</f>
        <v>150</v>
      </c>
      <c r="G135" s="121">
        <f t="shared" si="37"/>
        <v>150</v>
      </c>
      <c r="H135" s="122">
        <f t="shared" si="37"/>
        <v>104</v>
      </c>
      <c r="I135" s="122">
        <f t="shared" si="37"/>
        <v>150</v>
      </c>
      <c r="J135" s="319">
        <f t="shared" si="37"/>
        <v>150</v>
      </c>
      <c r="K135" s="132">
        <f t="shared" si="37"/>
        <v>0</v>
      </c>
      <c r="L135" s="406">
        <f t="shared" si="37"/>
        <v>150</v>
      </c>
      <c r="M135" s="407">
        <f t="shared" si="37"/>
        <v>150</v>
      </c>
      <c r="N135" s="467">
        <f t="shared" si="37"/>
        <v>150</v>
      </c>
      <c r="P135" s="6"/>
      <c r="Q135" s="6"/>
      <c r="R135" s="6"/>
    </row>
    <row r="136" spans="1:18" x14ac:dyDescent="0.2">
      <c r="B136" s="468"/>
      <c r="C136" s="285"/>
      <c r="D136" s="285"/>
      <c r="E136" s="469"/>
      <c r="F136" s="950"/>
      <c r="G136" s="284"/>
      <c r="H136" s="284"/>
      <c r="I136" s="284"/>
      <c r="J136" s="284"/>
      <c r="K136" s="284"/>
      <c r="L136" s="285"/>
      <c r="M136" s="285"/>
      <c r="N136" s="286"/>
      <c r="P136" s="6"/>
      <c r="Q136" s="6"/>
      <c r="R136" s="6"/>
    </row>
    <row r="137" spans="1:18" x14ac:dyDescent="0.2">
      <c r="B137" s="287"/>
      <c r="C137" s="293"/>
      <c r="D137" s="293" t="s">
        <v>48</v>
      </c>
      <c r="E137" s="294"/>
      <c r="F137" s="951"/>
      <c r="G137" s="290"/>
      <c r="H137" s="290"/>
      <c r="I137" s="290"/>
      <c r="J137" s="291"/>
      <c r="K137" s="291"/>
      <c r="L137" s="288"/>
      <c r="M137" s="288"/>
      <c r="N137" s="292"/>
      <c r="P137" s="6"/>
      <c r="Q137" s="6"/>
      <c r="R137" s="6"/>
    </row>
    <row r="138" spans="1:18" ht="13.5" thickBot="1" x14ac:dyDescent="0.25">
      <c r="B138" s="295"/>
      <c r="C138" s="296"/>
      <c r="D138" s="296"/>
      <c r="E138" s="297"/>
      <c r="F138" s="952"/>
      <c r="G138" s="298"/>
      <c r="H138" s="298"/>
      <c r="I138" s="298"/>
      <c r="J138" s="299"/>
      <c r="K138" s="299"/>
      <c r="L138" s="300"/>
      <c r="M138" s="300"/>
      <c r="N138" s="301"/>
      <c r="P138" s="6"/>
      <c r="Q138" s="6"/>
      <c r="R138" s="6"/>
    </row>
    <row r="139" spans="1:18" s="4" customFormat="1" ht="25.5" thickBot="1" x14ac:dyDescent="0.3">
      <c r="B139" s="208"/>
      <c r="C139" s="209"/>
      <c r="D139" s="210" t="s">
        <v>0</v>
      </c>
      <c r="E139" s="211" t="s">
        <v>345</v>
      </c>
      <c r="F139" s="949" t="s">
        <v>346</v>
      </c>
      <c r="G139" s="212" t="s">
        <v>347</v>
      </c>
      <c r="H139" s="213" t="s">
        <v>348</v>
      </c>
      <c r="I139" s="213" t="s">
        <v>349</v>
      </c>
      <c r="J139" s="214" t="s">
        <v>350</v>
      </c>
      <c r="K139" s="215" t="s">
        <v>351</v>
      </c>
      <c r="L139" s="62" t="s">
        <v>7</v>
      </c>
      <c r="M139" s="216" t="s">
        <v>8</v>
      </c>
      <c r="N139" s="63" t="s">
        <v>352</v>
      </c>
    </row>
    <row r="140" spans="1:18" x14ac:dyDescent="0.2">
      <c r="A140" s="1">
        <v>47</v>
      </c>
      <c r="B140" s="471">
        <v>2212</v>
      </c>
      <c r="C140" s="472">
        <v>2212</v>
      </c>
      <c r="D140" s="473" t="s">
        <v>79</v>
      </c>
      <c r="E140" s="474">
        <v>66</v>
      </c>
      <c r="F140" s="897">
        <v>50</v>
      </c>
      <c r="G140" s="476">
        <v>50</v>
      </c>
      <c r="H140" s="477">
        <v>44</v>
      </c>
      <c r="I140" s="476">
        <v>50</v>
      </c>
      <c r="J140" s="478">
        <v>50</v>
      </c>
      <c r="K140" s="34">
        <f>J140-F140</f>
        <v>0</v>
      </c>
      <c r="L140" s="479">
        <v>50</v>
      </c>
      <c r="M140" s="477">
        <v>50</v>
      </c>
      <c r="N140" s="480">
        <v>50</v>
      </c>
      <c r="P140" s="6"/>
      <c r="Q140" s="6"/>
      <c r="R140" s="6"/>
    </row>
    <row r="141" spans="1:18" ht="13.5" thickBot="1" x14ac:dyDescent="0.25">
      <c r="A141" s="1">
        <v>48</v>
      </c>
      <c r="B141" s="363">
        <v>2324</v>
      </c>
      <c r="C141" s="364">
        <v>2212</v>
      </c>
      <c r="D141" s="481" t="s">
        <v>80</v>
      </c>
      <c r="E141" s="482">
        <v>7</v>
      </c>
      <c r="F141" s="898">
        <v>0</v>
      </c>
      <c r="G141" s="172">
        <v>0</v>
      </c>
      <c r="H141" s="483">
        <v>9</v>
      </c>
      <c r="I141" s="172">
        <v>9</v>
      </c>
      <c r="J141" s="484">
        <v>0</v>
      </c>
      <c r="K141" s="88">
        <f>J141-F141</f>
        <v>0</v>
      </c>
      <c r="L141" s="258">
        <v>0</v>
      </c>
      <c r="M141" s="259">
        <v>0</v>
      </c>
      <c r="N141" s="434">
        <v>0</v>
      </c>
      <c r="P141" s="6"/>
      <c r="Q141" s="6"/>
      <c r="R141" s="6"/>
    </row>
    <row r="142" spans="1:18" ht="13.5" thickBot="1" x14ac:dyDescent="0.25">
      <c r="B142" s="216"/>
      <c r="C142" s="485"/>
      <c r="D142" s="486" t="s">
        <v>81</v>
      </c>
      <c r="E142" s="487">
        <f t="shared" ref="E142:J142" si="38">SUM(E140:E141)</f>
        <v>73</v>
      </c>
      <c r="F142" s="899">
        <f t="shared" si="38"/>
        <v>50</v>
      </c>
      <c r="G142" s="488">
        <f t="shared" si="38"/>
        <v>50</v>
      </c>
      <c r="H142" s="71">
        <f t="shared" si="38"/>
        <v>53</v>
      </c>
      <c r="I142" s="488">
        <f t="shared" si="38"/>
        <v>59</v>
      </c>
      <c r="J142" s="489">
        <f t="shared" si="38"/>
        <v>50</v>
      </c>
      <c r="K142" s="132">
        <f>J142-F142</f>
        <v>0</v>
      </c>
      <c r="L142" s="490">
        <f>SUM(L140:L141)</f>
        <v>50</v>
      </c>
      <c r="M142" s="71">
        <f>SUM(M140:M141)</f>
        <v>50</v>
      </c>
      <c r="N142" s="491">
        <f>SUM(N140:N141)</f>
        <v>50</v>
      </c>
      <c r="P142" s="6"/>
      <c r="Q142" s="6"/>
      <c r="R142" s="6"/>
    </row>
    <row r="143" spans="1:18" x14ac:dyDescent="0.2">
      <c r="B143" s="200"/>
      <c r="C143" s="200"/>
      <c r="D143" s="492"/>
      <c r="E143" s="493"/>
      <c r="F143" s="900"/>
      <c r="G143" s="494"/>
      <c r="H143" s="494"/>
      <c r="I143" s="494"/>
      <c r="J143" s="900"/>
      <c r="K143" s="393"/>
      <c r="L143" s="494"/>
      <c r="M143" s="494"/>
      <c r="N143" s="494"/>
      <c r="P143" s="6"/>
      <c r="Q143" s="6"/>
      <c r="R143" s="6"/>
    </row>
    <row r="144" spans="1:18" x14ac:dyDescent="0.2">
      <c r="B144" s="200"/>
      <c r="C144" s="200"/>
      <c r="D144" s="492"/>
      <c r="E144" s="493"/>
      <c r="F144" s="900"/>
      <c r="G144" s="494"/>
      <c r="H144" s="494"/>
      <c r="I144" s="494"/>
      <c r="J144" s="900"/>
      <c r="K144" s="393"/>
      <c r="L144" s="494"/>
      <c r="M144" s="494"/>
      <c r="N144" s="494"/>
      <c r="P144" s="6"/>
      <c r="Q144" s="6"/>
      <c r="R144" s="6"/>
    </row>
    <row r="145" spans="1:18" x14ac:dyDescent="0.2">
      <c r="B145" s="200"/>
      <c r="C145" s="200"/>
      <c r="D145" s="492"/>
      <c r="E145" s="493"/>
      <c r="F145" s="900"/>
      <c r="G145" s="494"/>
      <c r="H145" s="494"/>
      <c r="I145" s="494"/>
      <c r="J145" s="72"/>
      <c r="K145" s="393"/>
      <c r="L145" s="494"/>
      <c r="M145" s="494"/>
      <c r="N145" s="494"/>
      <c r="P145" s="6"/>
      <c r="Q145" s="6"/>
      <c r="R145" s="6"/>
    </row>
    <row r="146" spans="1:18" ht="15.75" x14ac:dyDescent="0.25">
      <c r="B146" s="1115" t="s">
        <v>419</v>
      </c>
      <c r="C146" s="1116"/>
      <c r="D146" s="1117"/>
      <c r="E146" s="493"/>
      <c r="F146" s="900"/>
      <c r="G146" s="494"/>
      <c r="H146" s="494"/>
      <c r="I146" s="494"/>
      <c r="J146" s="72"/>
      <c r="K146" s="393"/>
      <c r="L146" s="494"/>
      <c r="M146" s="494"/>
      <c r="N146" s="494"/>
      <c r="P146" s="6"/>
      <c r="Q146" s="6"/>
      <c r="R146" s="6"/>
    </row>
    <row r="147" spans="1:18" ht="13.5" thickBot="1" x14ac:dyDescent="0.25">
      <c r="B147" s="274"/>
      <c r="C147" s="200"/>
      <c r="D147" s="492"/>
      <c r="E147" s="493"/>
      <c r="F147" s="900"/>
      <c r="G147" s="494"/>
      <c r="H147" s="494"/>
      <c r="I147" s="494"/>
      <c r="J147" s="72"/>
      <c r="K147" s="393"/>
      <c r="L147" s="494"/>
      <c r="M147" s="494"/>
      <c r="N147" s="494"/>
      <c r="P147" s="6"/>
      <c r="Q147" s="6"/>
      <c r="R147" s="6"/>
    </row>
    <row r="148" spans="1:18" ht="13.5" thickBot="1" x14ac:dyDescent="0.25">
      <c r="B148" s="468"/>
      <c r="C148" s="285"/>
      <c r="D148" s="285"/>
      <c r="E148" s="469"/>
      <c r="F148" s="950"/>
      <c r="G148" s="284"/>
      <c r="H148" s="284"/>
      <c r="I148" s="284"/>
      <c r="J148" s="284"/>
      <c r="K148" s="284"/>
      <c r="L148" s="285"/>
      <c r="M148" s="285"/>
      <c r="N148" s="286"/>
      <c r="P148" s="6"/>
      <c r="Q148" s="6"/>
      <c r="R148" s="6"/>
    </row>
    <row r="149" spans="1:18" ht="13.5" thickBot="1" x14ac:dyDescent="0.25">
      <c r="B149" s="499"/>
      <c r="C149" s="288"/>
      <c r="D149" s="219" t="s">
        <v>32</v>
      </c>
      <c r="E149" s="289"/>
      <c r="F149" s="951"/>
      <c r="G149" s="291"/>
      <c r="H149" s="291"/>
      <c r="I149" s="291"/>
      <c r="J149" s="291"/>
      <c r="K149" s="291"/>
      <c r="L149" s="288"/>
      <c r="M149" s="288"/>
      <c r="N149" s="292"/>
      <c r="P149" s="6"/>
      <c r="Q149" s="6"/>
      <c r="R149" s="6"/>
    </row>
    <row r="150" spans="1:18" x14ac:dyDescent="0.2">
      <c r="B150" s="287"/>
      <c r="C150" s="293"/>
      <c r="D150" s="293" t="s">
        <v>48</v>
      </c>
      <c r="E150" s="294"/>
      <c r="F150" s="951"/>
      <c r="G150" s="290"/>
      <c r="H150" s="290"/>
      <c r="I150" s="290"/>
      <c r="J150" s="291"/>
      <c r="K150" s="291"/>
      <c r="L150" s="288"/>
      <c r="M150" s="288"/>
      <c r="N150" s="292"/>
      <c r="P150" s="6"/>
      <c r="Q150" s="6"/>
      <c r="R150" s="6"/>
    </row>
    <row r="151" spans="1:18" ht="13.5" thickBot="1" x14ac:dyDescent="0.25">
      <c r="B151" s="295"/>
      <c r="C151" s="296"/>
      <c r="D151" s="296"/>
      <c r="E151" s="297"/>
      <c r="F151" s="952"/>
      <c r="G151" s="298"/>
      <c r="H151" s="298"/>
      <c r="I151" s="298"/>
      <c r="J151" s="299"/>
      <c r="K151" s="299"/>
      <c r="L151" s="300"/>
      <c r="M151" s="300"/>
      <c r="N151" s="301"/>
      <c r="P151" s="6"/>
      <c r="Q151" s="6"/>
      <c r="R151" s="6"/>
    </row>
    <row r="152" spans="1:18" s="4" customFormat="1" ht="25.5" thickBot="1" x14ac:dyDescent="0.3">
      <c r="B152" s="208"/>
      <c r="C152" s="209"/>
      <c r="D152" s="210" t="s">
        <v>0</v>
      </c>
      <c r="E152" s="211" t="s">
        <v>345</v>
      </c>
      <c r="F152" s="949" t="s">
        <v>346</v>
      </c>
      <c r="G152" s="212" t="s">
        <v>347</v>
      </c>
      <c r="H152" s="213" t="s">
        <v>348</v>
      </c>
      <c r="I152" s="213" t="s">
        <v>349</v>
      </c>
      <c r="J152" s="214" t="s">
        <v>350</v>
      </c>
      <c r="K152" s="215" t="s">
        <v>351</v>
      </c>
      <c r="L152" s="62" t="s">
        <v>7</v>
      </c>
      <c r="M152" s="216" t="s">
        <v>8</v>
      </c>
      <c r="N152" s="63" t="s">
        <v>352</v>
      </c>
    </row>
    <row r="153" spans="1:18" x14ac:dyDescent="0.2">
      <c r="A153" s="1">
        <v>49</v>
      </c>
      <c r="B153" s="500">
        <v>2324</v>
      </c>
      <c r="C153" s="501">
        <v>2212</v>
      </c>
      <c r="D153" s="502" t="s">
        <v>105</v>
      </c>
      <c r="E153" s="503">
        <v>0</v>
      </c>
      <c r="F153" s="901">
        <v>0</v>
      </c>
      <c r="G153" s="503">
        <v>17</v>
      </c>
      <c r="H153" s="504">
        <v>17</v>
      </c>
      <c r="I153" s="503">
        <v>17</v>
      </c>
      <c r="J153" s="505">
        <v>0</v>
      </c>
      <c r="K153" s="228">
        <v>0</v>
      </c>
      <c r="L153" s="506">
        <v>0</v>
      </c>
      <c r="M153" s="475">
        <v>0</v>
      </c>
      <c r="N153" s="507">
        <v>0</v>
      </c>
      <c r="P153" s="6"/>
      <c r="Q153" s="6"/>
      <c r="R153" s="6"/>
    </row>
    <row r="154" spans="1:18" ht="13.5" thickBot="1" x14ac:dyDescent="0.25">
      <c r="B154" s="1064">
        <v>2324</v>
      </c>
      <c r="C154" s="1065">
        <v>2219</v>
      </c>
      <c r="D154" s="1066" t="s">
        <v>420</v>
      </c>
      <c r="E154" s="1067">
        <v>21</v>
      </c>
      <c r="F154" s="1068">
        <v>0</v>
      </c>
      <c r="G154" s="1067">
        <v>0</v>
      </c>
      <c r="H154" s="564">
        <v>0</v>
      </c>
      <c r="I154" s="1067">
        <v>0</v>
      </c>
      <c r="J154" s="1069">
        <v>0</v>
      </c>
      <c r="K154" s="129">
        <v>0</v>
      </c>
      <c r="L154" s="530">
        <v>0</v>
      </c>
      <c r="M154" s="1070">
        <v>0</v>
      </c>
      <c r="N154" s="192">
        <v>0</v>
      </c>
      <c r="P154" s="6"/>
      <c r="Q154" s="6"/>
      <c r="R154" s="6"/>
    </row>
    <row r="155" spans="1:18" ht="13.5" thickBot="1" x14ac:dyDescent="0.25">
      <c r="B155" s="1071"/>
      <c r="C155" s="1072"/>
      <c r="D155" s="40" t="s">
        <v>421</v>
      </c>
      <c r="E155" s="1073">
        <f t="shared" ref="E155:N155" si="39">SUM(E153:E154)</f>
        <v>21</v>
      </c>
      <c r="F155" s="1074">
        <f t="shared" si="39"/>
        <v>0</v>
      </c>
      <c r="G155" s="1074">
        <f t="shared" si="39"/>
        <v>17</v>
      </c>
      <c r="H155" s="1074">
        <f t="shared" si="39"/>
        <v>17</v>
      </c>
      <c r="I155" s="1074">
        <f t="shared" si="39"/>
        <v>17</v>
      </c>
      <c r="J155" s="1075">
        <f t="shared" si="39"/>
        <v>0</v>
      </c>
      <c r="K155" s="1074">
        <f t="shared" si="39"/>
        <v>0</v>
      </c>
      <c r="L155" s="1074">
        <f t="shared" si="39"/>
        <v>0</v>
      </c>
      <c r="M155" s="1074">
        <f t="shared" si="39"/>
        <v>0</v>
      </c>
      <c r="N155" s="1074">
        <f t="shared" si="39"/>
        <v>0</v>
      </c>
      <c r="P155" s="6"/>
      <c r="Q155" s="6"/>
      <c r="R155" s="6"/>
    </row>
    <row r="156" spans="1:18" x14ac:dyDescent="0.2">
      <c r="A156" s="1">
        <v>49</v>
      </c>
      <c r="B156" s="500">
        <v>2132</v>
      </c>
      <c r="C156" s="501">
        <v>3111</v>
      </c>
      <c r="D156" s="502" t="s">
        <v>84</v>
      </c>
      <c r="E156" s="503">
        <v>75</v>
      </c>
      <c r="F156" s="901">
        <v>50</v>
      </c>
      <c r="G156" s="503">
        <v>50</v>
      </c>
      <c r="H156" s="504">
        <v>65</v>
      </c>
      <c r="I156" s="503">
        <v>65</v>
      </c>
      <c r="J156" s="505">
        <v>70</v>
      </c>
      <c r="K156" s="228">
        <f>J156-F156</f>
        <v>20</v>
      </c>
      <c r="L156" s="506">
        <v>70</v>
      </c>
      <c r="M156" s="475">
        <v>70</v>
      </c>
      <c r="N156" s="507">
        <v>70</v>
      </c>
      <c r="P156" s="6"/>
      <c r="Q156" s="6"/>
      <c r="R156" s="6"/>
    </row>
    <row r="157" spans="1:18" x14ac:dyDescent="0.2">
      <c r="A157" s="1">
        <v>50</v>
      </c>
      <c r="B157" s="1076">
        <v>2322</v>
      </c>
      <c r="C157" s="1077">
        <v>3111</v>
      </c>
      <c r="D157" s="1078" t="s">
        <v>85</v>
      </c>
      <c r="E157" s="558">
        <v>12</v>
      </c>
      <c r="F157" s="904">
        <v>0</v>
      </c>
      <c r="G157" s="558">
        <v>5</v>
      </c>
      <c r="H157" s="523">
        <v>142</v>
      </c>
      <c r="I157" s="558">
        <v>142</v>
      </c>
      <c r="J157" s="525">
        <v>0</v>
      </c>
      <c r="K157" s="237">
        <f>J157-F157</f>
        <v>0</v>
      </c>
      <c r="L157" s="331">
        <v>0</v>
      </c>
      <c r="M157" s="332">
        <v>0</v>
      </c>
      <c r="N157" s="814">
        <v>0</v>
      </c>
      <c r="P157" s="6"/>
      <c r="Q157" s="6"/>
      <c r="R157" s="6"/>
    </row>
    <row r="158" spans="1:18" ht="13.5" thickBot="1" x14ac:dyDescent="0.25">
      <c r="B158" s="1064">
        <v>2324</v>
      </c>
      <c r="C158" s="1065">
        <v>3111</v>
      </c>
      <c r="D158" s="1066" t="s">
        <v>107</v>
      </c>
      <c r="E158" s="1067">
        <v>9</v>
      </c>
      <c r="F158" s="1068">
        <v>0</v>
      </c>
      <c r="G158" s="1067">
        <v>0</v>
      </c>
      <c r="H158" s="564">
        <v>0</v>
      </c>
      <c r="I158" s="1067">
        <v>0</v>
      </c>
      <c r="J158" s="1069">
        <v>0</v>
      </c>
      <c r="K158" s="129">
        <v>0</v>
      </c>
      <c r="L158" s="530">
        <v>0</v>
      </c>
      <c r="M158" s="1070">
        <v>0</v>
      </c>
      <c r="N158" s="192">
        <v>0</v>
      </c>
      <c r="P158" s="6"/>
      <c r="Q158" s="6"/>
      <c r="R158" s="6"/>
    </row>
    <row r="159" spans="1:18" ht="13.5" thickBot="1" x14ac:dyDescent="0.25">
      <c r="B159" s="314"/>
      <c r="C159" s="516"/>
      <c r="D159" s="40" t="s">
        <v>86</v>
      </c>
      <c r="E159" s="71">
        <f t="shared" ref="E159:N159" si="40">SUM(E156:E158)</f>
        <v>96</v>
      </c>
      <c r="F159" s="71">
        <f t="shared" si="40"/>
        <v>50</v>
      </c>
      <c r="G159" s="71">
        <f t="shared" si="40"/>
        <v>55</v>
      </c>
      <c r="H159" s="71">
        <f t="shared" si="40"/>
        <v>207</v>
      </c>
      <c r="I159" s="71">
        <f t="shared" si="40"/>
        <v>207</v>
      </c>
      <c r="J159" s="489">
        <f t="shared" si="40"/>
        <v>70</v>
      </c>
      <c r="K159" s="132">
        <f t="shared" si="40"/>
        <v>20</v>
      </c>
      <c r="L159" s="488">
        <f t="shared" si="40"/>
        <v>70</v>
      </c>
      <c r="M159" s="71">
        <f t="shared" si="40"/>
        <v>70</v>
      </c>
      <c r="N159" s="491">
        <f t="shared" si="40"/>
        <v>70</v>
      </c>
      <c r="P159" s="6"/>
      <c r="Q159" s="6"/>
      <c r="R159" s="6"/>
    </row>
    <row r="160" spans="1:18" x14ac:dyDescent="0.2">
      <c r="A160" s="1">
        <v>51</v>
      </c>
      <c r="B160" s="9">
        <v>2111</v>
      </c>
      <c r="C160" s="65">
        <v>3421</v>
      </c>
      <c r="D160" s="52" t="s">
        <v>87</v>
      </c>
      <c r="E160" s="53">
        <v>444</v>
      </c>
      <c r="F160" s="903">
        <v>0</v>
      </c>
      <c r="G160" s="53">
        <v>302</v>
      </c>
      <c r="H160" s="55">
        <v>302</v>
      </c>
      <c r="I160" s="53">
        <v>302</v>
      </c>
      <c r="J160" s="56">
        <v>530</v>
      </c>
      <c r="K160" s="183">
        <f t="shared" ref="K160:K176" si="41">J160-F160</f>
        <v>530</v>
      </c>
      <c r="L160" s="55">
        <v>530</v>
      </c>
      <c r="M160" s="53">
        <v>0</v>
      </c>
      <c r="N160" s="57">
        <v>0</v>
      </c>
      <c r="P160" s="6"/>
      <c r="Q160" s="6"/>
      <c r="R160" s="6"/>
    </row>
    <row r="161" spans="1:18" x14ac:dyDescent="0.2">
      <c r="A161" s="1">
        <v>51</v>
      </c>
      <c r="B161" s="9">
        <v>2132</v>
      </c>
      <c r="C161" s="65">
        <v>3421</v>
      </c>
      <c r="D161" s="52" t="s">
        <v>454</v>
      </c>
      <c r="E161" s="53">
        <v>0</v>
      </c>
      <c r="F161" s="903">
        <v>0</v>
      </c>
      <c r="G161" s="53">
        <v>0</v>
      </c>
      <c r="H161" s="55">
        <v>33</v>
      </c>
      <c r="I161" s="53">
        <v>33</v>
      </c>
      <c r="J161" s="56">
        <v>0</v>
      </c>
      <c r="K161" s="183">
        <f t="shared" ref="K161:K162" si="42">J161-F161</f>
        <v>0</v>
      </c>
      <c r="L161" s="55">
        <v>0</v>
      </c>
      <c r="M161" s="53">
        <v>0</v>
      </c>
      <c r="N161" s="57">
        <v>0</v>
      </c>
      <c r="P161" s="6"/>
      <c r="Q161" s="6"/>
      <c r="R161" s="6"/>
    </row>
    <row r="162" spans="1:18" x14ac:dyDescent="0.2">
      <c r="A162" s="1">
        <v>51</v>
      </c>
      <c r="B162" s="9">
        <v>2324</v>
      </c>
      <c r="C162" s="65">
        <v>3421</v>
      </c>
      <c r="D162" s="52" t="s">
        <v>127</v>
      </c>
      <c r="E162" s="53">
        <v>0</v>
      </c>
      <c r="F162" s="903">
        <v>0</v>
      </c>
      <c r="G162" s="53">
        <v>0</v>
      </c>
      <c r="H162" s="55">
        <v>2</v>
      </c>
      <c r="I162" s="53">
        <v>2</v>
      </c>
      <c r="J162" s="56">
        <v>0</v>
      </c>
      <c r="K162" s="183">
        <f t="shared" si="42"/>
        <v>0</v>
      </c>
      <c r="L162" s="55">
        <v>0</v>
      </c>
      <c r="M162" s="53">
        <v>0</v>
      </c>
      <c r="N162" s="57">
        <v>0</v>
      </c>
      <c r="P162" s="6"/>
      <c r="Q162" s="6"/>
      <c r="R162" s="6"/>
    </row>
    <row r="163" spans="1:18" ht="13.5" thickBot="1" x14ac:dyDescent="0.25">
      <c r="B163" s="751">
        <v>2324</v>
      </c>
      <c r="C163" s="764">
        <v>3429</v>
      </c>
      <c r="D163" s="52" t="s">
        <v>127</v>
      </c>
      <c r="E163" s="1079">
        <v>27</v>
      </c>
      <c r="F163" s="1068">
        <v>0</v>
      </c>
      <c r="G163" s="1079">
        <v>0</v>
      </c>
      <c r="H163" s="178">
        <v>0</v>
      </c>
      <c r="I163" s="1079">
        <v>0</v>
      </c>
      <c r="J163" s="1069">
        <v>0</v>
      </c>
      <c r="K163" s="79">
        <v>0</v>
      </c>
      <c r="L163" s="178">
        <v>0</v>
      </c>
      <c r="M163" s="1079">
        <v>0</v>
      </c>
      <c r="N163" s="541">
        <v>0</v>
      </c>
      <c r="P163" s="6"/>
      <c r="Q163" s="6" t="s">
        <v>452</v>
      </c>
      <c r="R163" s="6"/>
    </row>
    <row r="164" spans="1:18" ht="13.5" thickBot="1" x14ac:dyDescent="0.25">
      <c r="B164" s="314"/>
      <c r="C164" s="516"/>
      <c r="D164" s="40" t="s">
        <v>453</v>
      </c>
      <c r="E164" s="71">
        <f t="shared" ref="E164:J164" si="43">SUM(E160:E163)</f>
        <v>471</v>
      </c>
      <c r="F164" s="899">
        <f t="shared" si="43"/>
        <v>0</v>
      </c>
      <c r="G164" s="71">
        <f t="shared" si="43"/>
        <v>302</v>
      </c>
      <c r="H164" s="488">
        <f t="shared" si="43"/>
        <v>337</v>
      </c>
      <c r="I164" s="71">
        <f t="shared" si="43"/>
        <v>337</v>
      </c>
      <c r="J164" s="489">
        <f t="shared" si="43"/>
        <v>530</v>
      </c>
      <c r="K164" s="132">
        <f t="shared" si="41"/>
        <v>530</v>
      </c>
      <c r="L164" s="488">
        <f>SUM(L160:L163)</f>
        <v>530</v>
      </c>
      <c r="M164" s="71">
        <f>SUM(M160:M163)</f>
        <v>0</v>
      </c>
      <c r="N164" s="491">
        <f>SUM(N160:N163)</f>
        <v>0</v>
      </c>
      <c r="P164" s="6"/>
      <c r="Q164" s="6"/>
      <c r="R164" s="6"/>
    </row>
    <row r="165" spans="1:18" x14ac:dyDescent="0.2">
      <c r="A165" s="1">
        <v>53</v>
      </c>
      <c r="B165" s="95">
        <v>2111</v>
      </c>
      <c r="C165" s="96">
        <v>3613</v>
      </c>
      <c r="D165" s="521" t="s">
        <v>89</v>
      </c>
      <c r="E165" s="522">
        <v>24</v>
      </c>
      <c r="F165" s="903">
        <v>200</v>
      </c>
      <c r="G165" s="53">
        <v>200</v>
      </c>
      <c r="H165" s="55">
        <v>138</v>
      </c>
      <c r="I165" s="53">
        <v>200</v>
      </c>
      <c r="J165" s="56">
        <v>200</v>
      </c>
      <c r="K165" s="99">
        <f t="shared" si="41"/>
        <v>0</v>
      </c>
      <c r="L165" s="55">
        <v>200</v>
      </c>
      <c r="M165" s="53">
        <v>200</v>
      </c>
      <c r="N165" s="57">
        <v>200</v>
      </c>
      <c r="P165" s="6" t="s">
        <v>451</v>
      </c>
      <c r="Q165" s="6"/>
      <c r="R165" s="6"/>
    </row>
    <row r="166" spans="1:18" x14ac:dyDescent="0.2">
      <c r="A166" s="1">
        <v>54</v>
      </c>
      <c r="B166" s="321">
        <v>2132</v>
      </c>
      <c r="C166" s="425">
        <v>3613</v>
      </c>
      <c r="D166" s="322" t="s">
        <v>90</v>
      </c>
      <c r="E166" s="207">
        <v>444</v>
      </c>
      <c r="F166" s="904">
        <v>400</v>
      </c>
      <c r="G166" s="207">
        <v>400</v>
      </c>
      <c r="H166" s="524">
        <v>272</v>
      </c>
      <c r="I166" s="207">
        <v>400</v>
      </c>
      <c r="J166" s="525">
        <v>400</v>
      </c>
      <c r="K166" s="183">
        <f t="shared" si="41"/>
        <v>0</v>
      </c>
      <c r="L166" s="524">
        <v>400</v>
      </c>
      <c r="M166" s="207">
        <v>400</v>
      </c>
      <c r="N166" s="526">
        <v>400</v>
      </c>
      <c r="P166" s="6"/>
      <c r="Q166" s="6"/>
      <c r="R166" s="6"/>
    </row>
    <row r="167" spans="1:18" ht="13.5" thickBot="1" x14ac:dyDescent="0.25">
      <c r="A167" s="1">
        <v>56</v>
      </c>
      <c r="B167" s="309">
        <v>2324</v>
      </c>
      <c r="C167" s="519">
        <v>3613</v>
      </c>
      <c r="D167" s="311" t="s">
        <v>92</v>
      </c>
      <c r="E167" s="312">
        <v>1</v>
      </c>
      <c r="F167" s="902">
        <v>0</v>
      </c>
      <c r="G167" s="312">
        <v>0</v>
      </c>
      <c r="H167" s="520">
        <v>0</v>
      </c>
      <c r="I167" s="312">
        <v>0</v>
      </c>
      <c r="J167" s="513">
        <v>0</v>
      </c>
      <c r="K167" s="107">
        <f t="shared" si="41"/>
        <v>0</v>
      </c>
      <c r="L167" s="520">
        <v>0</v>
      </c>
      <c r="M167" s="312">
        <v>0</v>
      </c>
      <c r="N167" s="527">
        <v>0</v>
      </c>
      <c r="P167" s="6"/>
      <c r="Q167" s="6"/>
      <c r="R167" s="6"/>
    </row>
    <row r="168" spans="1:18" ht="13.5" thickBot="1" x14ac:dyDescent="0.25">
      <c r="B168" s="314"/>
      <c r="C168" s="516"/>
      <c r="D168" s="40" t="s">
        <v>93</v>
      </c>
      <c r="E168" s="71">
        <f t="shared" ref="E168:J168" si="44">SUM(E165:E167)</f>
        <v>469</v>
      </c>
      <c r="F168" s="899">
        <f t="shared" si="44"/>
        <v>600</v>
      </c>
      <c r="G168" s="71">
        <f t="shared" si="44"/>
        <v>600</v>
      </c>
      <c r="H168" s="488">
        <f t="shared" si="44"/>
        <v>410</v>
      </c>
      <c r="I168" s="71">
        <f t="shared" si="44"/>
        <v>600</v>
      </c>
      <c r="J168" s="489">
        <f t="shared" si="44"/>
        <v>600</v>
      </c>
      <c r="K168" s="132">
        <f t="shared" si="41"/>
        <v>0</v>
      </c>
      <c r="L168" s="488">
        <f>SUM(L165:L167)</f>
        <v>600</v>
      </c>
      <c r="M168" s="71">
        <f>SUM(M165:M167)</f>
        <v>600</v>
      </c>
      <c r="N168" s="491">
        <f>SUM(N165:N167)</f>
        <v>600</v>
      </c>
      <c r="P168" s="6"/>
      <c r="Q168" s="6"/>
      <c r="R168" s="6"/>
    </row>
    <row r="169" spans="1:18" x14ac:dyDescent="0.2">
      <c r="A169" s="1">
        <v>57</v>
      </c>
      <c r="B169" s="471">
        <v>2111</v>
      </c>
      <c r="C169" s="472">
        <v>3639</v>
      </c>
      <c r="D169" s="849" t="s">
        <v>344</v>
      </c>
      <c r="E169" s="850">
        <v>2</v>
      </c>
      <c r="F169" s="897">
        <v>2</v>
      </c>
      <c r="G169" s="477">
        <v>2</v>
      </c>
      <c r="H169" s="476">
        <v>1</v>
      </c>
      <c r="I169" s="477">
        <v>1</v>
      </c>
      <c r="J169" s="478">
        <v>2</v>
      </c>
      <c r="K169" s="362">
        <f t="shared" si="41"/>
        <v>0</v>
      </c>
      <c r="L169" s="476">
        <v>2</v>
      </c>
      <c r="M169" s="477">
        <v>2</v>
      </c>
      <c r="N169" s="480">
        <v>2</v>
      </c>
      <c r="P169" s="6"/>
      <c r="Q169" s="6"/>
      <c r="R169" s="6"/>
    </row>
    <row r="170" spans="1:18" ht="13.5" thickBot="1" x14ac:dyDescent="0.25">
      <c r="B170" s="444">
        <v>2131</v>
      </c>
      <c r="C170" s="445">
        <v>3639</v>
      </c>
      <c r="D170" s="528" t="s">
        <v>356</v>
      </c>
      <c r="E170" s="529">
        <v>1</v>
      </c>
      <c r="F170" s="905">
        <v>0</v>
      </c>
      <c r="G170" s="23">
        <v>0</v>
      </c>
      <c r="H170" s="22">
        <v>4</v>
      </c>
      <c r="I170" s="23">
        <v>4</v>
      </c>
      <c r="J170" s="531">
        <v>0</v>
      </c>
      <c r="K170" s="99">
        <f t="shared" si="41"/>
        <v>0</v>
      </c>
      <c r="L170" s="22">
        <v>0</v>
      </c>
      <c r="M170" s="23">
        <v>0</v>
      </c>
      <c r="N170" s="83">
        <v>0</v>
      </c>
      <c r="P170" s="6"/>
      <c r="Q170" s="6"/>
      <c r="R170" s="6"/>
    </row>
    <row r="171" spans="1:18" ht="13.5" thickBot="1" x14ac:dyDescent="0.25">
      <c r="B171" s="314"/>
      <c r="C171" s="516"/>
      <c r="D171" s="40" t="s">
        <v>94</v>
      </c>
      <c r="E171" s="71">
        <f t="shared" ref="E171:N171" si="45">SUM(E169:E170)</f>
        <v>3</v>
      </c>
      <c r="F171" s="899">
        <f t="shared" si="45"/>
        <v>2</v>
      </c>
      <c r="G171" s="71">
        <f t="shared" si="45"/>
        <v>2</v>
      </c>
      <c r="H171" s="71">
        <f t="shared" si="45"/>
        <v>5</v>
      </c>
      <c r="I171" s="71">
        <f t="shared" si="45"/>
        <v>5</v>
      </c>
      <c r="J171" s="964">
        <f t="shared" si="45"/>
        <v>2</v>
      </c>
      <c r="K171" s="71">
        <f t="shared" si="45"/>
        <v>0</v>
      </c>
      <c r="L171" s="71">
        <f t="shared" si="45"/>
        <v>2</v>
      </c>
      <c r="M171" s="71">
        <f t="shared" si="45"/>
        <v>2</v>
      </c>
      <c r="N171" s="71">
        <f t="shared" si="45"/>
        <v>2</v>
      </c>
      <c r="P171" s="6"/>
      <c r="Q171" s="6"/>
      <c r="R171" s="6"/>
    </row>
    <row r="172" spans="1:18" x14ac:dyDescent="0.2">
      <c r="A172" s="1">
        <v>58</v>
      </c>
      <c r="B172" s="9">
        <v>2111</v>
      </c>
      <c r="C172" s="65">
        <v>6171</v>
      </c>
      <c r="D172" s="52" t="s">
        <v>95</v>
      </c>
      <c r="E172" s="53">
        <v>45</v>
      </c>
      <c r="F172" s="903">
        <v>0</v>
      </c>
      <c r="G172" s="53">
        <v>104</v>
      </c>
      <c r="H172" s="55">
        <v>112</v>
      </c>
      <c r="I172" s="53">
        <v>112</v>
      </c>
      <c r="J172" s="56">
        <v>45</v>
      </c>
      <c r="K172" s="99">
        <f t="shared" si="41"/>
        <v>45</v>
      </c>
      <c r="L172" s="55">
        <v>45</v>
      </c>
      <c r="M172" s="53">
        <v>45</v>
      </c>
      <c r="N172" s="57">
        <v>45</v>
      </c>
      <c r="P172" s="6"/>
      <c r="Q172" s="6"/>
      <c r="R172" s="6"/>
    </row>
    <row r="173" spans="1:18" x14ac:dyDescent="0.2">
      <c r="A173" s="1">
        <v>59</v>
      </c>
      <c r="B173" s="321">
        <v>2132</v>
      </c>
      <c r="C173" s="425">
        <v>6171</v>
      </c>
      <c r="D173" s="322" t="s">
        <v>96</v>
      </c>
      <c r="E173" s="207">
        <v>1016</v>
      </c>
      <c r="F173" s="863">
        <v>1400</v>
      </c>
      <c r="G173" s="183">
        <v>1400</v>
      </c>
      <c r="H173" s="327">
        <v>1161</v>
      </c>
      <c r="I173" s="183">
        <v>1400</v>
      </c>
      <c r="J173" s="238">
        <v>1500</v>
      </c>
      <c r="K173" s="183">
        <f t="shared" si="41"/>
        <v>100</v>
      </c>
      <c r="L173" s="170">
        <v>1500</v>
      </c>
      <c r="M173" s="51">
        <v>1500</v>
      </c>
      <c r="N173" s="433">
        <v>1500</v>
      </c>
      <c r="P173" s="6"/>
      <c r="Q173" s="6"/>
      <c r="R173" s="6"/>
    </row>
    <row r="174" spans="1:18" x14ac:dyDescent="0.2">
      <c r="A174" s="1">
        <v>60</v>
      </c>
      <c r="B174" s="309">
        <v>2212</v>
      </c>
      <c r="C174" s="519">
        <v>6171</v>
      </c>
      <c r="D174" s="311" t="s">
        <v>51</v>
      </c>
      <c r="E174" s="312">
        <v>1</v>
      </c>
      <c r="F174" s="862">
        <v>0</v>
      </c>
      <c r="G174" s="107">
        <v>0</v>
      </c>
      <c r="H174" s="108">
        <v>0</v>
      </c>
      <c r="I174" s="107">
        <v>0</v>
      </c>
      <c r="J174" s="109">
        <v>0</v>
      </c>
      <c r="K174" s="107">
        <f>J174-F174</f>
        <v>0</v>
      </c>
      <c r="L174" s="257">
        <v>0</v>
      </c>
      <c r="M174" s="259">
        <v>0</v>
      </c>
      <c r="N174" s="434">
        <v>0</v>
      </c>
      <c r="P174" s="6"/>
      <c r="Q174" s="6"/>
      <c r="R174" s="6"/>
    </row>
    <row r="175" spans="1:18" ht="13.5" thickBot="1" x14ac:dyDescent="0.25">
      <c r="A175" s="1">
        <v>61</v>
      </c>
      <c r="B175" s="309">
        <v>2329</v>
      </c>
      <c r="C175" s="519">
        <v>6171</v>
      </c>
      <c r="D175" s="311" t="s">
        <v>97</v>
      </c>
      <c r="E175" s="312">
        <v>2</v>
      </c>
      <c r="F175" s="862">
        <v>0</v>
      </c>
      <c r="G175" s="107">
        <v>0</v>
      </c>
      <c r="H175" s="108">
        <v>0</v>
      </c>
      <c r="I175" s="107">
        <v>0</v>
      </c>
      <c r="J175" s="109">
        <v>0</v>
      </c>
      <c r="K175" s="107">
        <f t="shared" si="41"/>
        <v>0</v>
      </c>
      <c r="L175" s="257">
        <v>0</v>
      </c>
      <c r="M175" s="259">
        <v>0</v>
      </c>
      <c r="N175" s="434">
        <v>0</v>
      </c>
      <c r="P175" s="6"/>
      <c r="Q175" s="6"/>
      <c r="R175" s="6"/>
    </row>
    <row r="176" spans="1:18" ht="13.5" thickBot="1" x14ac:dyDescent="0.25">
      <c r="B176" s="532"/>
      <c r="C176" s="533"/>
      <c r="D176" s="534" t="s">
        <v>98</v>
      </c>
      <c r="E176" s="535">
        <f t="shared" ref="E176:J176" si="46">SUM(E172:E175)</f>
        <v>1064</v>
      </c>
      <c r="F176" s="906">
        <f t="shared" si="46"/>
        <v>1400</v>
      </c>
      <c r="G176" s="58">
        <f t="shared" si="46"/>
        <v>1504</v>
      </c>
      <c r="H176" s="59">
        <f t="shared" si="46"/>
        <v>1273</v>
      </c>
      <c r="I176" s="58">
        <f t="shared" si="46"/>
        <v>1512</v>
      </c>
      <c r="J176" s="60">
        <f t="shared" si="46"/>
        <v>1545</v>
      </c>
      <c r="K176" s="58">
        <f t="shared" si="41"/>
        <v>145</v>
      </c>
      <c r="L176" s="62">
        <f>SUM(L172:L175)</f>
        <v>1545</v>
      </c>
      <c r="M176" s="63">
        <f>SUM(M172:M175)</f>
        <v>1545</v>
      </c>
      <c r="N176" s="64">
        <f>SUM(N172:N175)</f>
        <v>1545</v>
      </c>
      <c r="P176" s="6"/>
      <c r="Q176" s="6"/>
      <c r="R176" s="6"/>
    </row>
    <row r="177" spans="1:18" ht="13.5" thickBot="1" x14ac:dyDescent="0.25">
      <c r="B177" s="29"/>
      <c r="C177" s="369"/>
      <c r="D177" s="536" t="s">
        <v>47</v>
      </c>
      <c r="E177" s="874">
        <f t="shared" ref="E177:N177" si="47">SUM(E155+E159+E164+E168+E171+E176)</f>
        <v>2124</v>
      </c>
      <c r="F177" s="874">
        <f t="shared" si="47"/>
        <v>2052</v>
      </c>
      <c r="G177" s="874">
        <f t="shared" si="47"/>
        <v>2480</v>
      </c>
      <c r="H177" s="874">
        <f t="shared" si="47"/>
        <v>2249</v>
      </c>
      <c r="I177" s="874">
        <f t="shared" si="47"/>
        <v>2678</v>
      </c>
      <c r="J177" s="319">
        <f t="shared" si="47"/>
        <v>2747</v>
      </c>
      <c r="K177" s="874">
        <f t="shared" si="47"/>
        <v>695</v>
      </c>
      <c r="L177" s="874">
        <f t="shared" si="47"/>
        <v>2747</v>
      </c>
      <c r="M177" s="874">
        <f t="shared" si="47"/>
        <v>2217</v>
      </c>
      <c r="N177" s="874">
        <f t="shared" si="47"/>
        <v>2217</v>
      </c>
      <c r="P177" s="6"/>
      <c r="Q177" s="6"/>
      <c r="R177" s="6"/>
    </row>
    <row r="178" spans="1:18" x14ac:dyDescent="0.2">
      <c r="A178" s="7"/>
      <c r="B178" s="22"/>
      <c r="C178" s="22"/>
      <c r="D178" s="722"/>
      <c r="E178" s="912"/>
      <c r="F178" s="912"/>
      <c r="G178" s="912"/>
      <c r="H178" s="912"/>
      <c r="I178" s="912"/>
      <c r="J178" s="912"/>
      <c r="K178" s="912"/>
      <c r="L178" s="912"/>
      <c r="M178" s="912"/>
      <c r="N178" s="912"/>
      <c r="O178" s="7"/>
      <c r="P178" s="6"/>
      <c r="Q178" s="6"/>
      <c r="R178" s="6"/>
    </row>
    <row r="179" spans="1:18" x14ac:dyDescent="0.2">
      <c r="A179" s="7"/>
      <c r="B179" s="22"/>
      <c r="C179" s="22"/>
      <c r="D179" s="722"/>
      <c r="E179" s="912"/>
      <c r="F179" s="912"/>
      <c r="G179" s="912"/>
      <c r="H179" s="912"/>
      <c r="I179" s="912"/>
      <c r="J179" s="912"/>
      <c r="K179" s="912"/>
      <c r="L179" s="912"/>
      <c r="M179" s="912"/>
      <c r="N179" s="912"/>
      <c r="O179" s="7"/>
      <c r="P179" s="6"/>
      <c r="Q179" s="6"/>
      <c r="R179" s="6"/>
    </row>
    <row r="180" spans="1:18" x14ac:dyDescent="0.2">
      <c r="A180" s="7"/>
      <c r="B180" s="22"/>
      <c r="C180" s="22"/>
      <c r="D180" s="722"/>
      <c r="E180" s="912"/>
      <c r="F180" s="912"/>
      <c r="G180" s="912"/>
      <c r="H180" s="912"/>
      <c r="I180" s="912"/>
      <c r="J180" s="912"/>
      <c r="K180" s="912"/>
      <c r="L180" s="912"/>
      <c r="M180" s="912"/>
      <c r="N180" s="912"/>
      <c r="O180" s="7"/>
      <c r="P180" s="6"/>
      <c r="Q180" s="6"/>
      <c r="R180" s="6"/>
    </row>
    <row r="181" spans="1:18" ht="13.5" thickBot="1" x14ac:dyDescent="0.25">
      <c r="A181" s="7"/>
      <c r="B181" s="22"/>
      <c r="C181" s="22"/>
      <c r="D181" s="722"/>
      <c r="E181" s="912"/>
      <c r="F181" s="912"/>
      <c r="G181" s="912"/>
      <c r="H181" s="912"/>
      <c r="I181" s="912"/>
      <c r="J181" s="912"/>
      <c r="K181" s="912"/>
      <c r="L181" s="912"/>
      <c r="M181" s="912"/>
      <c r="N181" s="912"/>
      <c r="O181" s="7"/>
      <c r="P181" s="6"/>
      <c r="Q181" s="6"/>
      <c r="R181" s="6"/>
    </row>
    <row r="182" spans="1:18" ht="13.5" thickBot="1" x14ac:dyDescent="0.25">
      <c r="B182" s="280"/>
      <c r="C182" s="281"/>
      <c r="D182" s="281"/>
      <c r="E182" s="282"/>
      <c r="F182" s="950"/>
      <c r="G182" s="283"/>
      <c r="H182" s="283"/>
      <c r="I182" s="283"/>
      <c r="J182" s="284"/>
      <c r="K182" s="284"/>
      <c r="L182" s="285"/>
      <c r="M182" s="285"/>
      <c r="N182" s="286"/>
      <c r="P182" s="6"/>
      <c r="Q182" s="6"/>
      <c r="R182" s="6"/>
    </row>
    <row r="183" spans="1:18" ht="13.5" thickBot="1" x14ac:dyDescent="0.25">
      <c r="B183" s="287"/>
      <c r="C183" s="398" t="s">
        <v>69</v>
      </c>
      <c r="D183" s="399"/>
      <c r="E183" s="400"/>
      <c r="F183" s="951"/>
      <c r="G183" s="290"/>
      <c r="H183" s="290"/>
      <c r="I183" s="290"/>
      <c r="J183" s="291"/>
      <c r="K183" s="291"/>
      <c r="L183" s="288"/>
      <c r="M183" s="288"/>
      <c r="N183" s="292"/>
      <c r="P183" s="6"/>
      <c r="Q183" s="6"/>
      <c r="R183" s="6"/>
    </row>
    <row r="184" spans="1:18" x14ac:dyDescent="0.2">
      <c r="B184" s="287"/>
      <c r="C184" s="293" t="s">
        <v>99</v>
      </c>
      <c r="D184" s="293"/>
      <c r="E184" s="294"/>
      <c r="F184" s="951"/>
      <c r="G184" s="290"/>
      <c r="H184" s="290"/>
      <c r="I184" s="290"/>
      <c r="J184" s="291"/>
      <c r="K184" s="291"/>
      <c r="L184" s="288"/>
      <c r="M184" s="288"/>
      <c r="N184" s="292"/>
      <c r="P184" s="6"/>
      <c r="Q184" s="6"/>
      <c r="R184" s="6"/>
    </row>
    <row r="185" spans="1:18" ht="13.5" thickBot="1" x14ac:dyDescent="0.25">
      <c r="B185" s="295"/>
      <c r="C185" s="296"/>
      <c r="D185" s="296"/>
      <c r="E185" s="297"/>
      <c r="F185" s="952"/>
      <c r="G185" s="298"/>
      <c r="H185" s="298"/>
      <c r="I185" s="298"/>
      <c r="J185" s="299"/>
      <c r="K185" s="299"/>
      <c r="L185" s="300"/>
      <c r="M185" s="300"/>
      <c r="N185" s="301"/>
      <c r="P185" s="6"/>
      <c r="Q185" s="6"/>
      <c r="R185" s="6"/>
    </row>
    <row r="186" spans="1:18" s="4" customFormat="1" ht="25.5" thickBot="1" x14ac:dyDescent="0.3">
      <c r="B186" s="208"/>
      <c r="C186" s="209"/>
      <c r="D186" s="208" t="s">
        <v>0</v>
      </c>
      <c r="E186" s="211" t="s">
        <v>345</v>
      </c>
      <c r="F186" s="949" t="s">
        <v>346</v>
      </c>
      <c r="G186" s="212" t="s">
        <v>347</v>
      </c>
      <c r="H186" s="302" t="s">
        <v>348</v>
      </c>
      <c r="I186" s="213" t="s">
        <v>349</v>
      </c>
      <c r="J186" s="303" t="s">
        <v>350</v>
      </c>
      <c r="K186" s="358" t="s">
        <v>351</v>
      </c>
      <c r="L186" s="304" t="s">
        <v>7</v>
      </c>
      <c r="M186" s="63" t="s">
        <v>8</v>
      </c>
      <c r="N186" s="390" t="s">
        <v>352</v>
      </c>
    </row>
    <row r="187" spans="1:18" x14ac:dyDescent="0.2">
      <c r="A187" s="1">
        <v>62</v>
      </c>
      <c r="B187" s="759">
        <v>5164</v>
      </c>
      <c r="C187" s="65">
        <v>2212</v>
      </c>
      <c r="D187" s="52" t="s">
        <v>422</v>
      </c>
      <c r="E187" s="53">
        <v>0</v>
      </c>
      <c r="F187" s="1114">
        <v>56</v>
      </c>
      <c r="G187" s="141">
        <v>0</v>
      </c>
      <c r="H187" s="142">
        <v>0</v>
      </c>
      <c r="I187" s="143">
        <v>0</v>
      </c>
      <c r="J187" s="144">
        <v>0</v>
      </c>
      <c r="K187" s="102">
        <f t="shared" ref="K187:K195" si="48">J187-F187</f>
        <v>-56</v>
      </c>
      <c r="L187" s="145">
        <v>0</v>
      </c>
      <c r="M187" s="98">
        <v>0</v>
      </c>
      <c r="N187" s="623">
        <v>0</v>
      </c>
      <c r="P187" s="6"/>
      <c r="Q187" s="6"/>
      <c r="R187" s="6"/>
    </row>
    <row r="188" spans="1:18" x14ac:dyDescent="0.2">
      <c r="B188" s="602">
        <v>5166</v>
      </c>
      <c r="C188" s="425">
        <v>2212</v>
      </c>
      <c r="D188" s="322" t="s">
        <v>435</v>
      </c>
      <c r="E188" s="207">
        <v>0</v>
      </c>
      <c r="F188" s="887">
        <v>0</v>
      </c>
      <c r="G188" s="151">
        <v>6</v>
      </c>
      <c r="H188" s="152">
        <v>5</v>
      </c>
      <c r="I188" s="153">
        <v>6</v>
      </c>
      <c r="J188" s="154">
        <v>0</v>
      </c>
      <c r="K188" s="102">
        <f t="shared" si="48"/>
        <v>0</v>
      </c>
      <c r="L188" s="155">
        <v>0</v>
      </c>
      <c r="M188" s="149">
        <v>0</v>
      </c>
      <c r="N188" s="464">
        <v>0</v>
      </c>
      <c r="P188" s="6"/>
      <c r="Q188" s="6"/>
      <c r="R188" s="6"/>
    </row>
    <row r="189" spans="1:18" x14ac:dyDescent="0.2">
      <c r="B189" s="602">
        <v>5169</v>
      </c>
      <c r="C189" s="425">
        <v>2212</v>
      </c>
      <c r="D189" s="322" t="s">
        <v>423</v>
      </c>
      <c r="E189" s="207">
        <v>7</v>
      </c>
      <c r="F189" s="887">
        <v>50</v>
      </c>
      <c r="G189" s="151">
        <v>44</v>
      </c>
      <c r="H189" s="152">
        <v>0</v>
      </c>
      <c r="I189" s="153">
        <v>44</v>
      </c>
      <c r="J189" s="154">
        <v>50</v>
      </c>
      <c r="K189" s="731">
        <f t="shared" si="48"/>
        <v>0</v>
      </c>
      <c r="L189" s="155">
        <v>50</v>
      </c>
      <c r="M189" s="149">
        <v>50</v>
      </c>
      <c r="N189" s="464">
        <v>50</v>
      </c>
      <c r="P189" s="6"/>
      <c r="Q189" s="6"/>
      <c r="R189" s="6"/>
    </row>
    <row r="190" spans="1:18" x14ac:dyDescent="0.2">
      <c r="A190" s="1">
        <v>62</v>
      </c>
      <c r="B190" s="602">
        <v>5164</v>
      </c>
      <c r="C190" s="425">
        <v>2219</v>
      </c>
      <c r="D190" s="322" t="s">
        <v>100</v>
      </c>
      <c r="E190" s="207">
        <v>15</v>
      </c>
      <c r="F190" s="887">
        <v>15</v>
      </c>
      <c r="G190" s="151">
        <v>15</v>
      </c>
      <c r="H190" s="152">
        <v>15</v>
      </c>
      <c r="I190" s="153">
        <v>15</v>
      </c>
      <c r="J190" s="154">
        <v>15</v>
      </c>
      <c r="K190" s="731">
        <f t="shared" si="48"/>
        <v>0</v>
      </c>
      <c r="L190" s="155">
        <v>15</v>
      </c>
      <c r="M190" s="149">
        <v>15</v>
      </c>
      <c r="N190" s="464">
        <v>15</v>
      </c>
      <c r="P190" s="6"/>
      <c r="Q190" s="6"/>
      <c r="R190" s="6"/>
    </row>
    <row r="191" spans="1:18" x14ac:dyDescent="0.2">
      <c r="A191" s="1">
        <v>62</v>
      </c>
      <c r="B191" s="602">
        <v>5166</v>
      </c>
      <c r="C191" s="425">
        <v>2219</v>
      </c>
      <c r="D191" s="322" t="s">
        <v>424</v>
      </c>
      <c r="E191" s="207">
        <v>10</v>
      </c>
      <c r="F191" s="887">
        <v>10</v>
      </c>
      <c r="G191" s="151">
        <v>10</v>
      </c>
      <c r="H191" s="152">
        <v>3</v>
      </c>
      <c r="I191" s="153">
        <v>10</v>
      </c>
      <c r="J191" s="154">
        <v>10</v>
      </c>
      <c r="K191" s="731">
        <f t="shared" si="48"/>
        <v>0</v>
      </c>
      <c r="L191" s="155">
        <v>10</v>
      </c>
      <c r="M191" s="149">
        <v>10</v>
      </c>
      <c r="N191" s="464">
        <v>10</v>
      </c>
      <c r="P191" s="6"/>
      <c r="Q191" s="6"/>
      <c r="R191" s="6"/>
    </row>
    <row r="192" spans="1:18" x14ac:dyDescent="0.2">
      <c r="B192" s="1083">
        <v>5169</v>
      </c>
      <c r="C192" s="519">
        <v>2219</v>
      </c>
      <c r="D192" s="311" t="s">
        <v>425</v>
      </c>
      <c r="E192" s="312">
        <v>18</v>
      </c>
      <c r="F192" s="1021">
        <v>30</v>
      </c>
      <c r="G192" s="662">
        <v>30</v>
      </c>
      <c r="H192" s="663">
        <v>0</v>
      </c>
      <c r="I192" s="664">
        <v>30</v>
      </c>
      <c r="J192" s="1030">
        <v>50</v>
      </c>
      <c r="K192" s="110">
        <f t="shared" si="48"/>
        <v>20</v>
      </c>
      <c r="L192" s="666">
        <v>30</v>
      </c>
      <c r="M192" s="106">
        <v>30</v>
      </c>
      <c r="N192" s="625">
        <v>30</v>
      </c>
      <c r="P192" s="6"/>
      <c r="Q192" s="6"/>
      <c r="R192" s="6"/>
    </row>
    <row r="193" spans="1:18" x14ac:dyDescent="0.2">
      <c r="B193" s="602">
        <v>5164</v>
      </c>
      <c r="C193" s="425">
        <v>2321</v>
      </c>
      <c r="D193" s="1081" t="s">
        <v>426</v>
      </c>
      <c r="E193" s="207">
        <v>12</v>
      </c>
      <c r="F193" s="887">
        <v>12</v>
      </c>
      <c r="G193" s="151">
        <v>12</v>
      </c>
      <c r="H193" s="152">
        <v>5</v>
      </c>
      <c r="I193" s="153">
        <v>12</v>
      </c>
      <c r="J193" s="154">
        <v>12</v>
      </c>
      <c r="K193" s="731">
        <f t="shared" si="48"/>
        <v>0</v>
      </c>
      <c r="L193" s="155">
        <v>12</v>
      </c>
      <c r="M193" s="149">
        <v>12</v>
      </c>
      <c r="N193" s="464">
        <v>12</v>
      </c>
      <c r="P193" s="6"/>
      <c r="Q193" s="6"/>
      <c r="R193" s="6"/>
    </row>
    <row r="194" spans="1:18" x14ac:dyDescent="0.2">
      <c r="B194" s="602">
        <v>5166</v>
      </c>
      <c r="C194" s="425">
        <v>2321</v>
      </c>
      <c r="D194" s="1081" t="s">
        <v>436</v>
      </c>
      <c r="E194" s="207">
        <v>0</v>
      </c>
      <c r="F194" s="887">
        <v>0</v>
      </c>
      <c r="G194" s="151">
        <v>2</v>
      </c>
      <c r="H194" s="152">
        <v>2</v>
      </c>
      <c r="I194" s="153">
        <v>2</v>
      </c>
      <c r="J194" s="154">
        <v>0</v>
      </c>
      <c r="K194" s="731">
        <f t="shared" si="48"/>
        <v>0</v>
      </c>
      <c r="L194" s="155">
        <v>0</v>
      </c>
      <c r="M194" s="149">
        <v>0</v>
      </c>
      <c r="N194" s="464">
        <v>0</v>
      </c>
      <c r="P194" s="6"/>
      <c r="Q194" s="6"/>
      <c r="R194" s="6"/>
    </row>
    <row r="195" spans="1:18" ht="13.5" thickBot="1" x14ac:dyDescent="0.25">
      <c r="B195" s="540">
        <v>5169</v>
      </c>
      <c r="C195" s="764">
        <v>2321</v>
      </c>
      <c r="D195" s="1080" t="s">
        <v>427</v>
      </c>
      <c r="E195" s="182">
        <v>48</v>
      </c>
      <c r="F195" s="928">
        <v>50</v>
      </c>
      <c r="G195" s="17">
        <v>351</v>
      </c>
      <c r="H195" s="18">
        <v>347</v>
      </c>
      <c r="I195" s="19">
        <v>351</v>
      </c>
      <c r="J195" s="766">
        <v>50</v>
      </c>
      <c r="K195" s="741">
        <f t="shared" si="48"/>
        <v>0</v>
      </c>
      <c r="L195" s="168">
        <v>50</v>
      </c>
      <c r="M195" s="166">
        <v>50</v>
      </c>
      <c r="N195" s="128">
        <v>50</v>
      </c>
      <c r="P195" s="6"/>
      <c r="Q195" s="6"/>
      <c r="R195" s="6"/>
    </row>
    <row r="196" spans="1:18" ht="13.5" thickBot="1" x14ac:dyDescent="0.25">
      <c r="B196" s="29"/>
      <c r="C196" s="369"/>
      <c r="D196" s="536" t="s">
        <v>47</v>
      </c>
      <c r="E196" s="1082">
        <f t="shared" ref="E196:N196" si="49">SUM(E187:E195)</f>
        <v>110</v>
      </c>
      <c r="F196" s="892">
        <f t="shared" si="49"/>
        <v>223</v>
      </c>
      <c r="G196" s="132">
        <f t="shared" si="49"/>
        <v>470</v>
      </c>
      <c r="H196" s="221">
        <f t="shared" si="49"/>
        <v>377</v>
      </c>
      <c r="I196" s="132">
        <f t="shared" si="49"/>
        <v>470</v>
      </c>
      <c r="J196" s="222">
        <f t="shared" si="49"/>
        <v>187</v>
      </c>
      <c r="K196" s="370">
        <f t="shared" si="49"/>
        <v>-36</v>
      </c>
      <c r="L196" s="414">
        <f t="shared" si="49"/>
        <v>167</v>
      </c>
      <c r="M196" s="132">
        <f t="shared" si="49"/>
        <v>167</v>
      </c>
      <c r="N196" s="370">
        <f t="shared" si="49"/>
        <v>167</v>
      </c>
      <c r="P196" s="6"/>
      <c r="Q196" s="6"/>
      <c r="R196" s="6"/>
    </row>
    <row r="197" spans="1:18" x14ac:dyDescent="0.2">
      <c r="B197" s="280"/>
      <c r="C197" s="371"/>
      <c r="D197" s="281"/>
      <c r="E197" s="282"/>
      <c r="F197" s="950"/>
      <c r="G197" s="283"/>
      <c r="H197" s="283"/>
      <c r="I197" s="283"/>
      <c r="J197" s="284"/>
      <c r="K197" s="284"/>
      <c r="L197" s="285"/>
      <c r="M197" s="285"/>
      <c r="N197" s="286"/>
      <c r="P197" s="6"/>
      <c r="Q197" s="6"/>
      <c r="R197" s="6"/>
    </row>
    <row r="198" spans="1:18" x14ac:dyDescent="0.2">
      <c r="B198" s="287"/>
      <c r="C198" s="293" t="s">
        <v>101</v>
      </c>
      <c r="D198" s="293"/>
      <c r="E198" s="294"/>
      <c r="F198" s="951"/>
      <c r="G198" s="290"/>
      <c r="H198" s="290"/>
      <c r="I198" s="290"/>
      <c r="J198" s="291"/>
      <c r="K198" s="291"/>
      <c r="L198" s="288"/>
      <c r="M198" s="288"/>
      <c r="N198" s="292"/>
      <c r="P198" s="6"/>
      <c r="Q198" s="6"/>
      <c r="R198" s="6"/>
    </row>
    <row r="199" spans="1:18" ht="13.5" thickBot="1" x14ac:dyDescent="0.25">
      <c r="B199" s="287"/>
      <c r="C199" s="293"/>
      <c r="D199" s="293"/>
      <c r="E199" s="294"/>
      <c r="F199" s="951"/>
      <c r="G199" s="290"/>
      <c r="H199" s="290"/>
      <c r="I199" s="290"/>
      <c r="J199" s="291"/>
      <c r="K199" s="291"/>
      <c r="L199" s="288"/>
      <c r="M199" s="288"/>
      <c r="N199" s="292"/>
      <c r="P199" s="6"/>
      <c r="Q199" s="6"/>
      <c r="R199" s="6"/>
    </row>
    <row r="200" spans="1:18" s="4" customFormat="1" ht="31.5" customHeight="1" thickBot="1" x14ac:dyDescent="0.3">
      <c r="B200" s="208"/>
      <c r="C200" s="209"/>
      <c r="D200" s="210" t="s">
        <v>0</v>
      </c>
      <c r="E200" s="211" t="s">
        <v>345</v>
      </c>
      <c r="F200" s="949" t="s">
        <v>346</v>
      </c>
      <c r="G200" s="212" t="s">
        <v>347</v>
      </c>
      <c r="H200" s="213" t="s">
        <v>348</v>
      </c>
      <c r="I200" s="213" t="s">
        <v>349</v>
      </c>
      <c r="J200" s="214" t="s">
        <v>350</v>
      </c>
      <c r="K200" s="215" t="s">
        <v>351</v>
      </c>
      <c r="L200" s="62" t="s">
        <v>7</v>
      </c>
      <c r="M200" s="63" t="s">
        <v>8</v>
      </c>
      <c r="N200" s="63" t="s">
        <v>352</v>
      </c>
    </row>
    <row r="201" spans="1:18" s="4" customFormat="1" ht="14.25" customHeight="1" x14ac:dyDescent="0.25">
      <c r="B201" s="76">
        <v>5139</v>
      </c>
      <c r="C201" s="1152">
        <v>3111</v>
      </c>
      <c r="D201" s="1033" t="s">
        <v>448</v>
      </c>
      <c r="E201" s="1150">
        <v>0</v>
      </c>
      <c r="F201" s="886">
        <v>0</v>
      </c>
      <c r="G201" s="186">
        <v>5</v>
      </c>
      <c r="H201" s="423">
        <v>5</v>
      </c>
      <c r="I201" s="186">
        <v>5</v>
      </c>
      <c r="J201" s="1151">
        <v>0</v>
      </c>
      <c r="K201" s="79">
        <f t="shared" ref="K201:K256" si="50">J201-F201</f>
        <v>0</v>
      </c>
      <c r="L201" s="16">
        <v>0</v>
      </c>
      <c r="M201" s="15">
        <v>0</v>
      </c>
      <c r="N201" s="15">
        <v>0</v>
      </c>
    </row>
    <row r="202" spans="1:18" x14ac:dyDescent="0.2">
      <c r="A202" s="1">
        <v>63</v>
      </c>
      <c r="B202" s="751">
        <v>5163</v>
      </c>
      <c r="C202" s="785">
        <v>3111</v>
      </c>
      <c r="D202" s="1034" t="s">
        <v>102</v>
      </c>
      <c r="E202" s="1079">
        <v>56</v>
      </c>
      <c r="F202" s="926">
        <v>65</v>
      </c>
      <c r="G202" s="765">
        <v>65</v>
      </c>
      <c r="H202" s="1143">
        <v>56</v>
      </c>
      <c r="I202" s="765">
        <v>65</v>
      </c>
      <c r="J202" s="1147">
        <v>56</v>
      </c>
      <c r="K202" s="79">
        <f t="shared" si="50"/>
        <v>-9</v>
      </c>
      <c r="L202" s="196">
        <v>56</v>
      </c>
      <c r="M202" s="1144">
        <v>56</v>
      </c>
      <c r="N202" s="1144">
        <v>56</v>
      </c>
      <c r="O202" s="981"/>
      <c r="P202" s="6"/>
      <c r="Q202" s="6"/>
      <c r="R202" s="6"/>
    </row>
    <row r="203" spans="1:18" x14ac:dyDescent="0.2">
      <c r="B203" s="602">
        <v>5166</v>
      </c>
      <c r="C203" s="786">
        <v>3111</v>
      </c>
      <c r="D203" s="1145" t="s">
        <v>217</v>
      </c>
      <c r="E203" s="526">
        <v>0</v>
      </c>
      <c r="F203" s="914">
        <v>10</v>
      </c>
      <c r="G203" s="150">
        <v>10</v>
      </c>
      <c r="H203" s="153">
        <v>0</v>
      </c>
      <c r="I203" s="150">
        <v>10</v>
      </c>
      <c r="J203" s="1148">
        <v>10</v>
      </c>
      <c r="K203" s="183">
        <f>J203-F203</f>
        <v>0</v>
      </c>
      <c r="L203" s="426">
        <v>10</v>
      </c>
      <c r="M203" s="323">
        <v>10</v>
      </c>
      <c r="N203" s="323">
        <v>10</v>
      </c>
      <c r="O203" s="981"/>
      <c r="P203" s="6"/>
      <c r="Q203" s="6"/>
      <c r="R203" s="6"/>
    </row>
    <row r="204" spans="1:18" x14ac:dyDescent="0.2">
      <c r="B204" s="321">
        <v>5169</v>
      </c>
      <c r="C204" s="786">
        <v>3111</v>
      </c>
      <c r="D204" s="51" t="s">
        <v>218</v>
      </c>
      <c r="E204" s="464">
        <v>478</v>
      </c>
      <c r="F204" s="914">
        <v>500</v>
      </c>
      <c r="G204" s="150">
        <v>511</v>
      </c>
      <c r="H204" s="153">
        <v>305</v>
      </c>
      <c r="I204" s="150">
        <v>511</v>
      </c>
      <c r="J204" s="1148">
        <v>600</v>
      </c>
      <c r="K204" s="183">
        <f>J204-F204</f>
        <v>100</v>
      </c>
      <c r="L204" s="426">
        <v>600</v>
      </c>
      <c r="M204" s="323">
        <v>600</v>
      </c>
      <c r="N204" s="323">
        <v>600</v>
      </c>
      <c r="O204" s="981"/>
      <c r="P204" s="6"/>
      <c r="Q204" s="6"/>
      <c r="R204" s="6"/>
    </row>
    <row r="205" spans="1:18" ht="13.5" thickBot="1" x14ac:dyDescent="0.25">
      <c r="B205" s="321">
        <v>5171</v>
      </c>
      <c r="C205" s="786">
        <v>3111</v>
      </c>
      <c r="D205" s="1146" t="s">
        <v>219</v>
      </c>
      <c r="E205" s="526">
        <v>1210</v>
      </c>
      <c r="F205" s="914">
        <v>1223</v>
      </c>
      <c r="G205" s="150">
        <v>1675</v>
      </c>
      <c r="H205" s="153">
        <v>1505</v>
      </c>
      <c r="I205" s="150">
        <v>1675</v>
      </c>
      <c r="J205" s="1148">
        <v>1500</v>
      </c>
      <c r="K205" s="88">
        <f>J205-F205</f>
        <v>277</v>
      </c>
      <c r="L205" s="426">
        <v>1500</v>
      </c>
      <c r="M205" s="1149">
        <v>1500</v>
      </c>
      <c r="N205" s="323">
        <v>1200</v>
      </c>
      <c r="O205" s="981"/>
      <c r="P205" s="6"/>
      <c r="Q205" s="6"/>
      <c r="R205" s="6"/>
    </row>
    <row r="206" spans="1:18" ht="13.5" thickBot="1" x14ac:dyDescent="0.25">
      <c r="B206" s="470"/>
      <c r="C206" s="315"/>
      <c r="D206" s="40" t="s">
        <v>193</v>
      </c>
      <c r="E206" s="71">
        <f t="shared" ref="E206:J206" si="51">SUM(E201:E205)</f>
        <v>1744</v>
      </c>
      <c r="F206" s="908">
        <f t="shared" si="51"/>
        <v>1798</v>
      </c>
      <c r="G206" s="552">
        <f t="shared" si="51"/>
        <v>2266</v>
      </c>
      <c r="H206" s="553">
        <f t="shared" si="51"/>
        <v>1871</v>
      </c>
      <c r="I206" s="554">
        <f t="shared" si="51"/>
        <v>2266</v>
      </c>
      <c r="J206" s="555">
        <f t="shared" si="51"/>
        <v>2166</v>
      </c>
      <c r="K206" s="221">
        <f t="shared" ref="K206" si="52">SUM(K202:K205)</f>
        <v>368</v>
      </c>
      <c r="L206" s="819">
        <f>SUM(L201:L205)</f>
        <v>2166</v>
      </c>
      <c r="M206" s="818">
        <f>SUM(M201:M205)</f>
        <v>2166</v>
      </c>
      <c r="N206" s="819">
        <f>SUM(N201:N205)</f>
        <v>1866</v>
      </c>
      <c r="O206" s="6"/>
      <c r="P206" s="6"/>
      <c r="Q206" s="6"/>
      <c r="R206" s="6"/>
    </row>
    <row r="207" spans="1:18" s="1157" customFormat="1" x14ac:dyDescent="0.2">
      <c r="B207" s="73">
        <v>5137</v>
      </c>
      <c r="C207" s="74">
        <v>3421</v>
      </c>
      <c r="D207" s="75" t="s">
        <v>449</v>
      </c>
      <c r="E207" s="306">
        <v>0</v>
      </c>
      <c r="F207" s="913">
        <v>0</v>
      </c>
      <c r="G207" s="11">
        <v>9</v>
      </c>
      <c r="H207" s="965">
        <v>9</v>
      </c>
      <c r="I207" s="977">
        <v>9</v>
      </c>
      <c r="J207" s="1057">
        <v>80</v>
      </c>
      <c r="K207" s="362">
        <f t="shared" si="50"/>
        <v>80</v>
      </c>
      <c r="L207" s="1060">
        <v>100</v>
      </c>
      <c r="M207" s="983">
        <v>100</v>
      </c>
      <c r="N207" s="982">
        <v>100</v>
      </c>
      <c r="O207" s="1158"/>
      <c r="P207" s="1158"/>
      <c r="Q207" s="1158"/>
      <c r="R207" s="1158"/>
    </row>
    <row r="208" spans="1:18" x14ac:dyDescent="0.2">
      <c r="B208" s="9">
        <v>5137</v>
      </c>
      <c r="C208" s="65">
        <v>3421</v>
      </c>
      <c r="D208" s="52" t="s">
        <v>375</v>
      </c>
      <c r="E208" s="53">
        <v>0</v>
      </c>
      <c r="F208" s="885">
        <v>0</v>
      </c>
      <c r="G208" s="185">
        <v>42</v>
      </c>
      <c r="H208" s="1153">
        <v>42</v>
      </c>
      <c r="I208" s="875">
        <v>42</v>
      </c>
      <c r="J208" s="1154">
        <v>0</v>
      </c>
      <c r="K208" s="99">
        <f t="shared" ref="K208" si="53">J208-F208</f>
        <v>0</v>
      </c>
      <c r="L208" s="1155">
        <v>0</v>
      </c>
      <c r="M208" s="374">
        <v>0</v>
      </c>
      <c r="N208" s="1156">
        <v>0</v>
      </c>
      <c r="O208" s="6"/>
      <c r="P208" s="6"/>
      <c r="Q208" s="6"/>
      <c r="R208" s="6"/>
    </row>
    <row r="209" spans="1:20" x14ac:dyDescent="0.2">
      <c r="A209" s="1">
        <v>64</v>
      </c>
      <c r="B209" s="9">
        <v>5139</v>
      </c>
      <c r="C209" s="65">
        <v>3421</v>
      </c>
      <c r="D209" s="52" t="s">
        <v>404</v>
      </c>
      <c r="E209" s="53">
        <v>21</v>
      </c>
      <c r="F209" s="903">
        <v>0</v>
      </c>
      <c r="G209" s="557">
        <v>5</v>
      </c>
      <c r="H209" s="54">
        <v>4</v>
      </c>
      <c r="I209" s="903">
        <v>0</v>
      </c>
      <c r="J209" s="1058">
        <v>60</v>
      </c>
      <c r="K209" s="99">
        <f t="shared" si="50"/>
        <v>60</v>
      </c>
      <c r="L209" s="1061">
        <v>60</v>
      </c>
      <c r="M209" s="67">
        <v>60</v>
      </c>
      <c r="N209" s="68">
        <v>60</v>
      </c>
      <c r="O209" s="6"/>
      <c r="P209" s="6"/>
      <c r="Q209" s="6"/>
      <c r="R209" s="6"/>
    </row>
    <row r="210" spans="1:20" x14ac:dyDescent="0.2">
      <c r="B210" s="9">
        <v>5151</v>
      </c>
      <c r="C210" s="65">
        <v>3421</v>
      </c>
      <c r="D210" s="52" t="s">
        <v>383</v>
      </c>
      <c r="E210" s="53">
        <v>0</v>
      </c>
      <c r="F210" s="903">
        <v>0</v>
      </c>
      <c r="G210" s="557">
        <v>10</v>
      </c>
      <c r="H210" s="54">
        <v>0</v>
      </c>
      <c r="I210" s="903">
        <v>0</v>
      </c>
      <c r="J210" s="1058">
        <v>10</v>
      </c>
      <c r="K210" s="99">
        <f t="shared" si="50"/>
        <v>10</v>
      </c>
      <c r="L210" s="1061">
        <v>10</v>
      </c>
      <c r="M210" s="67">
        <v>10</v>
      </c>
      <c r="N210" s="68">
        <v>10</v>
      </c>
      <c r="O210" s="6"/>
      <c r="P210" s="6"/>
      <c r="Q210" s="6"/>
      <c r="R210" s="6"/>
      <c r="T210" s="1085"/>
    </row>
    <row r="211" spans="1:20" x14ac:dyDescent="0.2">
      <c r="B211" s="9">
        <v>5154</v>
      </c>
      <c r="C211" s="65">
        <v>3421</v>
      </c>
      <c r="D211" s="52" t="s">
        <v>384</v>
      </c>
      <c r="E211" s="53">
        <v>0</v>
      </c>
      <c r="F211" s="903">
        <v>0</v>
      </c>
      <c r="G211" s="557">
        <v>21</v>
      </c>
      <c r="H211" s="54">
        <v>7</v>
      </c>
      <c r="I211" s="903">
        <v>0</v>
      </c>
      <c r="J211" s="1058">
        <v>30</v>
      </c>
      <c r="K211" s="99">
        <f t="shared" si="50"/>
        <v>30</v>
      </c>
      <c r="L211" s="1061">
        <v>30</v>
      </c>
      <c r="M211" s="67">
        <v>30</v>
      </c>
      <c r="N211" s="68">
        <v>30</v>
      </c>
      <c r="O211" s="6"/>
      <c r="P211" s="6"/>
      <c r="Q211" s="6"/>
      <c r="R211" s="6"/>
    </row>
    <row r="212" spans="1:20" x14ac:dyDescent="0.2">
      <c r="A212" s="1">
        <v>66</v>
      </c>
      <c r="B212" s="321">
        <v>5164</v>
      </c>
      <c r="C212" s="425">
        <v>3421</v>
      </c>
      <c r="D212" s="322" t="s">
        <v>195</v>
      </c>
      <c r="E212" s="207">
        <v>0</v>
      </c>
      <c r="F212" s="904">
        <v>0</v>
      </c>
      <c r="G212" s="558">
        <v>0</v>
      </c>
      <c r="H212" s="523">
        <v>0</v>
      </c>
      <c r="I212" s="904">
        <v>0</v>
      </c>
      <c r="J212" s="1059">
        <v>0</v>
      </c>
      <c r="K212" s="183">
        <f>J212-F212</f>
        <v>0</v>
      </c>
      <c r="L212" s="814">
        <v>0</v>
      </c>
      <c r="M212" s="331">
        <v>0</v>
      </c>
      <c r="N212" s="332">
        <v>0</v>
      </c>
      <c r="O212" s="6"/>
      <c r="P212" s="6"/>
      <c r="Q212" s="6"/>
      <c r="R212" s="6"/>
    </row>
    <row r="213" spans="1:20" x14ac:dyDescent="0.2">
      <c r="A213" s="1">
        <v>67</v>
      </c>
      <c r="B213" s="321">
        <v>5169</v>
      </c>
      <c r="C213" s="425">
        <v>3421</v>
      </c>
      <c r="D213" s="322" t="s">
        <v>370</v>
      </c>
      <c r="E213" s="207">
        <v>726</v>
      </c>
      <c r="F213" s="904">
        <v>685</v>
      </c>
      <c r="G213" s="558">
        <v>630</v>
      </c>
      <c r="H213" s="523">
        <v>413</v>
      </c>
      <c r="I213" s="904">
        <v>685</v>
      </c>
      <c r="J213" s="1059">
        <v>300</v>
      </c>
      <c r="K213" s="183">
        <f>J213-F213</f>
        <v>-385</v>
      </c>
      <c r="L213" s="814">
        <v>300</v>
      </c>
      <c r="M213" s="331">
        <v>300</v>
      </c>
      <c r="N213" s="332">
        <v>300</v>
      </c>
      <c r="O213" s="6"/>
      <c r="P213" s="6"/>
      <c r="Q213" s="6"/>
      <c r="R213" s="6"/>
    </row>
    <row r="214" spans="1:20" x14ac:dyDescent="0.2">
      <c r="B214" s="321">
        <v>5169</v>
      </c>
      <c r="C214" s="425">
        <v>3421</v>
      </c>
      <c r="D214" s="322" t="s">
        <v>374</v>
      </c>
      <c r="E214" s="207">
        <v>0</v>
      </c>
      <c r="F214" s="904">
        <v>0</v>
      </c>
      <c r="G214" s="558">
        <v>160</v>
      </c>
      <c r="H214" s="523">
        <v>149</v>
      </c>
      <c r="I214" s="904">
        <v>160</v>
      </c>
      <c r="J214" s="1059">
        <v>200</v>
      </c>
      <c r="K214" s="99">
        <f t="shared" si="50"/>
        <v>200</v>
      </c>
      <c r="L214" s="814">
        <v>200</v>
      </c>
      <c r="M214" s="331">
        <v>200</v>
      </c>
      <c r="N214" s="332">
        <v>200</v>
      </c>
      <c r="O214" s="6"/>
      <c r="P214" s="6"/>
      <c r="Q214" s="6"/>
      <c r="R214" s="6"/>
    </row>
    <row r="215" spans="1:20" x14ac:dyDescent="0.2">
      <c r="B215" s="321">
        <v>5171</v>
      </c>
      <c r="C215" s="425">
        <v>3421</v>
      </c>
      <c r="D215" s="322" t="s">
        <v>372</v>
      </c>
      <c r="E215" s="207">
        <v>0</v>
      </c>
      <c r="F215" s="904">
        <v>1150</v>
      </c>
      <c r="G215" s="558">
        <v>311</v>
      </c>
      <c r="H215" s="523">
        <v>265</v>
      </c>
      <c r="I215" s="904">
        <v>0</v>
      </c>
      <c r="J215" s="1059">
        <v>300</v>
      </c>
      <c r="K215" s="99">
        <f t="shared" si="50"/>
        <v>-850</v>
      </c>
      <c r="L215" s="814">
        <v>340</v>
      </c>
      <c r="M215" s="331">
        <v>270</v>
      </c>
      <c r="N215" s="332">
        <v>340</v>
      </c>
      <c r="O215" s="6"/>
      <c r="P215" s="6"/>
      <c r="Q215" s="6"/>
      <c r="R215" s="6"/>
    </row>
    <row r="216" spans="1:20" x14ac:dyDescent="0.2">
      <c r="A216" s="1">
        <v>68</v>
      </c>
      <c r="B216" s="321">
        <v>5171</v>
      </c>
      <c r="C216" s="425">
        <v>3421</v>
      </c>
      <c r="D216" s="322" t="s">
        <v>371</v>
      </c>
      <c r="E216" s="207">
        <v>0</v>
      </c>
      <c r="F216" s="904">
        <v>50</v>
      </c>
      <c r="G216" s="558">
        <v>108</v>
      </c>
      <c r="H216" s="523">
        <v>107</v>
      </c>
      <c r="I216" s="904">
        <v>50</v>
      </c>
      <c r="J216" s="1059">
        <v>200</v>
      </c>
      <c r="K216" s="183">
        <f>J216-F216</f>
        <v>150</v>
      </c>
      <c r="L216" s="433">
        <v>50</v>
      </c>
      <c r="M216" s="170">
        <v>200</v>
      </c>
      <c r="N216" s="51">
        <v>50</v>
      </c>
      <c r="P216" s="6"/>
      <c r="Q216" s="6"/>
      <c r="R216" s="6"/>
    </row>
    <row r="217" spans="1:20" x14ac:dyDescent="0.2">
      <c r="B217" s="9">
        <v>5137</v>
      </c>
      <c r="C217" s="65">
        <v>3429</v>
      </c>
      <c r="D217" s="52" t="s">
        <v>376</v>
      </c>
      <c r="E217" s="53">
        <v>0</v>
      </c>
      <c r="F217" s="970">
        <v>0</v>
      </c>
      <c r="G217" s="557">
        <v>30</v>
      </c>
      <c r="H217" s="54">
        <v>0</v>
      </c>
      <c r="I217" s="903">
        <v>0</v>
      </c>
      <c r="J217" s="975">
        <v>60</v>
      </c>
      <c r="K217" s="99">
        <f t="shared" si="50"/>
        <v>60</v>
      </c>
      <c r="L217" s="70">
        <v>60</v>
      </c>
      <c r="M217" s="66">
        <v>60</v>
      </c>
      <c r="N217" s="432">
        <v>60</v>
      </c>
      <c r="O217" s="1">
        <v>0</v>
      </c>
      <c r="P217" s="6"/>
      <c r="Q217" s="6"/>
      <c r="R217" s="6"/>
    </row>
    <row r="218" spans="1:20" x14ac:dyDescent="0.2">
      <c r="B218" s="321">
        <v>5139</v>
      </c>
      <c r="C218" s="425">
        <v>3429</v>
      </c>
      <c r="D218" s="322" t="s">
        <v>377</v>
      </c>
      <c r="E218" s="207">
        <v>0</v>
      </c>
      <c r="F218" s="968">
        <v>0</v>
      </c>
      <c r="G218" s="558">
        <v>0</v>
      </c>
      <c r="H218" s="523">
        <v>0</v>
      </c>
      <c r="I218" s="904">
        <v>0</v>
      </c>
      <c r="J218" s="976">
        <v>30</v>
      </c>
      <c r="K218" s="99">
        <f t="shared" si="50"/>
        <v>30</v>
      </c>
      <c r="L218" s="170">
        <v>30</v>
      </c>
      <c r="M218" s="51">
        <v>30</v>
      </c>
      <c r="N218" s="433">
        <v>30</v>
      </c>
      <c r="P218" s="6"/>
      <c r="Q218" s="6"/>
      <c r="R218" s="6"/>
    </row>
    <row r="219" spans="1:20" x14ac:dyDescent="0.2">
      <c r="B219" s="321">
        <v>5163</v>
      </c>
      <c r="C219" s="425">
        <v>3429</v>
      </c>
      <c r="D219" s="322" t="s">
        <v>379</v>
      </c>
      <c r="E219" s="207">
        <v>0</v>
      </c>
      <c r="F219" s="968">
        <v>0</v>
      </c>
      <c r="G219" s="558">
        <v>0</v>
      </c>
      <c r="H219" s="523">
        <v>0</v>
      </c>
      <c r="I219" s="904">
        <v>0</v>
      </c>
      <c r="J219" s="976">
        <v>20</v>
      </c>
      <c r="K219" s="99">
        <f t="shared" si="50"/>
        <v>20</v>
      </c>
      <c r="L219" s="170">
        <v>20</v>
      </c>
      <c r="M219" s="51">
        <v>20</v>
      </c>
      <c r="N219" s="433">
        <v>20</v>
      </c>
      <c r="P219" s="6"/>
      <c r="Q219" s="6"/>
      <c r="R219" s="6"/>
    </row>
    <row r="220" spans="1:20" x14ac:dyDescent="0.2">
      <c r="B220" s="321">
        <v>5164</v>
      </c>
      <c r="C220" s="425">
        <v>3429</v>
      </c>
      <c r="D220" s="322" t="s">
        <v>378</v>
      </c>
      <c r="E220" s="207">
        <v>0</v>
      </c>
      <c r="F220" s="968">
        <v>0</v>
      </c>
      <c r="G220" s="558">
        <v>0</v>
      </c>
      <c r="H220" s="523">
        <v>0</v>
      </c>
      <c r="I220" s="904">
        <v>0</v>
      </c>
      <c r="J220" s="976">
        <v>20</v>
      </c>
      <c r="K220" s="99">
        <f t="shared" si="50"/>
        <v>20</v>
      </c>
      <c r="L220" s="170">
        <v>20</v>
      </c>
      <c r="M220" s="51">
        <v>20</v>
      </c>
      <c r="N220" s="433">
        <v>20</v>
      </c>
      <c r="P220" s="6"/>
      <c r="Q220" s="6"/>
      <c r="R220" s="6"/>
    </row>
    <row r="221" spans="1:20" ht="13.5" thickBot="1" x14ac:dyDescent="0.25">
      <c r="B221" s="179">
        <v>5166</v>
      </c>
      <c r="C221" s="577">
        <v>3429</v>
      </c>
      <c r="D221" s="181" t="s">
        <v>432</v>
      </c>
      <c r="E221" s="579">
        <v>5</v>
      </c>
      <c r="F221" s="1097">
        <v>0</v>
      </c>
      <c r="G221" s="561">
        <v>0</v>
      </c>
      <c r="H221" s="1098">
        <v>0</v>
      </c>
      <c r="I221" s="1099">
        <v>0</v>
      </c>
      <c r="J221" s="1100">
        <v>0</v>
      </c>
      <c r="K221" s="88">
        <f t="shared" si="50"/>
        <v>0</v>
      </c>
      <c r="L221" s="86">
        <v>0</v>
      </c>
      <c r="M221" s="92">
        <v>0</v>
      </c>
      <c r="N221" s="93">
        <v>0</v>
      </c>
      <c r="P221" s="6"/>
      <c r="Q221" s="6"/>
      <c r="R221" s="6"/>
    </row>
    <row r="222" spans="1:20" x14ac:dyDescent="0.2">
      <c r="B222" s="280"/>
      <c r="C222" s="371"/>
      <c r="D222" s="281"/>
      <c r="E222" s="282"/>
      <c r="F222" s="950"/>
      <c r="G222" s="283"/>
      <c r="H222" s="283"/>
      <c r="I222" s="283"/>
      <c r="J222" s="284"/>
      <c r="K222" s="284"/>
      <c r="L222" s="285"/>
      <c r="M222" s="285"/>
      <c r="N222" s="286"/>
      <c r="P222" s="6"/>
      <c r="Q222" s="6"/>
      <c r="R222" s="6"/>
    </row>
    <row r="223" spans="1:20" x14ac:dyDescent="0.2">
      <c r="B223" s="287"/>
      <c r="C223" s="293" t="s">
        <v>101</v>
      </c>
      <c r="D223" s="293"/>
      <c r="E223" s="294"/>
      <c r="F223" s="951"/>
      <c r="G223" s="290"/>
      <c r="H223" s="290"/>
      <c r="I223" s="290"/>
      <c r="J223" s="291"/>
      <c r="K223" s="291"/>
      <c r="L223" s="288"/>
      <c r="M223" s="288"/>
      <c r="N223" s="292"/>
      <c r="P223" s="6"/>
      <c r="Q223" s="6"/>
      <c r="R223" s="6"/>
    </row>
    <row r="224" spans="1:20" ht="13.5" thickBot="1" x14ac:dyDescent="0.25">
      <c r="B224" s="295"/>
      <c r="C224" s="296"/>
      <c r="D224" s="296"/>
      <c r="E224" s="297"/>
      <c r="F224" s="952"/>
      <c r="G224" s="298"/>
      <c r="H224" s="298"/>
      <c r="I224" s="298"/>
      <c r="J224" s="299"/>
      <c r="K224" s="299"/>
      <c r="L224" s="300"/>
      <c r="M224" s="300"/>
      <c r="N224" s="301"/>
      <c r="P224" s="6"/>
      <c r="Q224" s="6"/>
      <c r="R224" s="6"/>
    </row>
    <row r="225" spans="1:18" s="4" customFormat="1" ht="25.5" thickBot="1" x14ac:dyDescent="0.3">
      <c r="B225" s="208"/>
      <c r="C225" s="209"/>
      <c r="D225" s="210" t="s">
        <v>0</v>
      </c>
      <c r="E225" s="211" t="s">
        <v>345</v>
      </c>
      <c r="F225" s="949" t="s">
        <v>346</v>
      </c>
      <c r="G225" s="212" t="s">
        <v>347</v>
      </c>
      <c r="H225" s="213" t="s">
        <v>348</v>
      </c>
      <c r="I225" s="213" t="s">
        <v>349</v>
      </c>
      <c r="J225" s="214" t="s">
        <v>350</v>
      </c>
      <c r="K225" s="215" t="s">
        <v>351</v>
      </c>
      <c r="L225" s="63" t="s">
        <v>7</v>
      </c>
      <c r="M225" s="216" t="s">
        <v>8</v>
      </c>
      <c r="N225" s="63" t="s">
        <v>352</v>
      </c>
    </row>
    <row r="226" spans="1:18" x14ac:dyDescent="0.2">
      <c r="B226" s="9">
        <v>5169</v>
      </c>
      <c r="C226" s="65">
        <v>3429</v>
      </c>
      <c r="D226" s="52" t="s">
        <v>380</v>
      </c>
      <c r="E226" s="53">
        <v>0</v>
      </c>
      <c r="F226" s="970">
        <v>0</v>
      </c>
      <c r="G226" s="557">
        <v>0</v>
      </c>
      <c r="H226" s="54">
        <v>0</v>
      </c>
      <c r="I226" s="903">
        <v>0</v>
      </c>
      <c r="J226" s="975">
        <v>70</v>
      </c>
      <c r="K226" s="99">
        <f t="shared" si="50"/>
        <v>70</v>
      </c>
      <c r="L226" s="70">
        <v>20</v>
      </c>
      <c r="M226" s="66">
        <v>20</v>
      </c>
      <c r="N226" s="432">
        <v>20</v>
      </c>
      <c r="O226" s="1142"/>
      <c r="P226" s="6"/>
      <c r="Q226" s="6"/>
      <c r="R226" s="6"/>
    </row>
    <row r="227" spans="1:18" x14ac:dyDescent="0.2">
      <c r="B227" s="321">
        <v>5169</v>
      </c>
      <c r="C227" s="425">
        <v>3429</v>
      </c>
      <c r="D227" s="322" t="s">
        <v>430</v>
      </c>
      <c r="E227" s="207">
        <v>111</v>
      </c>
      <c r="F227" s="968">
        <v>210</v>
      </c>
      <c r="G227" s="558">
        <v>767</v>
      </c>
      <c r="H227" s="523">
        <v>372</v>
      </c>
      <c r="I227" s="904">
        <v>767</v>
      </c>
      <c r="J227" s="976">
        <v>0</v>
      </c>
      <c r="K227" s="99">
        <f t="shared" si="50"/>
        <v>-210</v>
      </c>
      <c r="L227" s="170">
        <v>0</v>
      </c>
      <c r="M227" s="51">
        <v>0</v>
      </c>
      <c r="N227" s="433">
        <v>0</v>
      </c>
      <c r="P227" s="6"/>
      <c r="Q227" s="6"/>
      <c r="R227" s="6"/>
    </row>
    <row r="228" spans="1:18" x14ac:dyDescent="0.2">
      <c r="B228" s="321">
        <v>5171</v>
      </c>
      <c r="C228" s="425">
        <v>3429</v>
      </c>
      <c r="D228" s="322" t="s">
        <v>429</v>
      </c>
      <c r="E228" s="207">
        <v>0</v>
      </c>
      <c r="F228" s="968">
        <v>0</v>
      </c>
      <c r="G228" s="558">
        <v>50</v>
      </c>
      <c r="H228" s="523">
        <v>33</v>
      </c>
      <c r="I228" s="904">
        <v>50</v>
      </c>
      <c r="J228" s="976">
        <v>30</v>
      </c>
      <c r="K228" s="99">
        <f t="shared" si="50"/>
        <v>30</v>
      </c>
      <c r="L228" s="170">
        <v>30</v>
      </c>
      <c r="M228" s="51">
        <v>30</v>
      </c>
      <c r="N228" s="433">
        <v>30</v>
      </c>
      <c r="P228" s="6"/>
      <c r="Q228" s="6"/>
      <c r="R228" s="6"/>
    </row>
    <row r="229" spans="1:18" ht="13.5" thickBot="1" x14ac:dyDescent="0.25">
      <c r="B229" s="321">
        <v>5171</v>
      </c>
      <c r="C229" s="425">
        <v>3429</v>
      </c>
      <c r="D229" s="322" t="s">
        <v>381</v>
      </c>
      <c r="E229" s="207">
        <v>0</v>
      </c>
      <c r="F229" s="968">
        <v>0</v>
      </c>
      <c r="G229" s="558">
        <v>0</v>
      </c>
      <c r="H229" s="523">
        <v>0</v>
      </c>
      <c r="I229" s="904">
        <v>0</v>
      </c>
      <c r="J229" s="976">
        <v>150</v>
      </c>
      <c r="K229" s="368">
        <f t="shared" si="50"/>
        <v>150</v>
      </c>
      <c r="L229" s="170">
        <v>150</v>
      </c>
      <c r="M229" s="51">
        <v>150</v>
      </c>
      <c r="N229" s="433">
        <v>150</v>
      </c>
      <c r="P229" s="6"/>
      <c r="Q229" s="6"/>
      <c r="R229" s="6"/>
    </row>
    <row r="230" spans="1:18" ht="13.5" thickBot="1" x14ac:dyDescent="0.25">
      <c r="B230" s="470"/>
      <c r="C230" s="315"/>
      <c r="D230" s="40" t="s">
        <v>428</v>
      </c>
      <c r="E230" s="120">
        <f t="shared" ref="E230:N230" si="54">SUM(E207:E229)</f>
        <v>863</v>
      </c>
      <c r="F230" s="935">
        <f t="shared" si="54"/>
        <v>2095</v>
      </c>
      <c r="G230" s="874">
        <f t="shared" si="54"/>
        <v>2143</v>
      </c>
      <c r="H230" s="874">
        <f t="shared" si="54"/>
        <v>1401</v>
      </c>
      <c r="I230" s="935">
        <f t="shared" si="54"/>
        <v>1763</v>
      </c>
      <c r="J230" s="1084">
        <f t="shared" si="54"/>
        <v>1560</v>
      </c>
      <c r="K230" s="935">
        <f t="shared" si="54"/>
        <v>-535</v>
      </c>
      <c r="L230" s="874">
        <f t="shared" si="54"/>
        <v>1420</v>
      </c>
      <c r="M230" s="935">
        <f t="shared" si="54"/>
        <v>1500</v>
      </c>
      <c r="N230" s="874">
        <f t="shared" si="54"/>
        <v>1420</v>
      </c>
      <c r="P230" s="6"/>
      <c r="Q230" s="6"/>
      <c r="R230" s="6"/>
    </row>
    <row r="231" spans="1:18" x14ac:dyDescent="0.2">
      <c r="A231" s="1">
        <v>70</v>
      </c>
      <c r="B231" s="9">
        <v>5133</v>
      </c>
      <c r="C231" s="65">
        <v>3613</v>
      </c>
      <c r="D231" s="52" t="s">
        <v>197</v>
      </c>
      <c r="E231" s="66">
        <v>1</v>
      </c>
      <c r="F231" s="909">
        <v>0</v>
      </c>
      <c r="G231" s="68">
        <v>1</v>
      </c>
      <c r="H231" s="67">
        <v>0</v>
      </c>
      <c r="I231" s="68">
        <v>1</v>
      </c>
      <c r="J231" s="69">
        <v>0</v>
      </c>
      <c r="K231" s="100">
        <f t="shared" si="50"/>
        <v>0</v>
      </c>
      <c r="L231" s="66">
        <v>0</v>
      </c>
      <c r="M231" s="70">
        <v>0</v>
      </c>
      <c r="N231" s="66">
        <v>0</v>
      </c>
      <c r="P231" s="6"/>
      <c r="Q231" s="6"/>
      <c r="R231" s="6"/>
    </row>
    <row r="232" spans="1:18" x14ac:dyDescent="0.2">
      <c r="A232" s="1">
        <v>71</v>
      </c>
      <c r="B232" s="321">
        <v>5137</v>
      </c>
      <c r="C232" s="425">
        <v>3613</v>
      </c>
      <c r="D232" s="559" t="s">
        <v>198</v>
      </c>
      <c r="E232" s="560">
        <v>10</v>
      </c>
      <c r="F232" s="882">
        <v>0</v>
      </c>
      <c r="G232" s="387">
        <v>0</v>
      </c>
      <c r="H232" s="376">
        <v>0</v>
      </c>
      <c r="I232" s="387">
        <v>0</v>
      </c>
      <c r="J232" s="377">
        <v>10</v>
      </c>
      <c r="K232" s="327">
        <f t="shared" si="50"/>
        <v>10</v>
      </c>
      <c r="L232" s="149">
        <v>10</v>
      </c>
      <c r="M232" s="155">
        <v>10</v>
      </c>
      <c r="N232" s="149">
        <v>10</v>
      </c>
      <c r="P232" s="6"/>
      <c r="Q232" s="6"/>
      <c r="R232" s="6"/>
    </row>
    <row r="233" spans="1:18" x14ac:dyDescent="0.2">
      <c r="A233" s="1">
        <v>72</v>
      </c>
      <c r="B233" s="321">
        <v>5139</v>
      </c>
      <c r="C233" s="425">
        <v>3613</v>
      </c>
      <c r="D233" s="322" t="s">
        <v>199</v>
      </c>
      <c r="E233" s="207">
        <v>24</v>
      </c>
      <c r="F233" s="904">
        <v>50</v>
      </c>
      <c r="G233" s="558">
        <v>23</v>
      </c>
      <c r="H233" s="523">
        <v>19</v>
      </c>
      <c r="I233" s="558">
        <v>23</v>
      </c>
      <c r="J233" s="525">
        <v>50</v>
      </c>
      <c r="K233" s="327">
        <f t="shared" si="50"/>
        <v>0</v>
      </c>
      <c r="L233" s="51">
        <v>50</v>
      </c>
      <c r="M233" s="170">
        <v>50</v>
      </c>
      <c r="N233" s="51">
        <v>50</v>
      </c>
      <c r="P233" s="6"/>
      <c r="Q233" s="6"/>
      <c r="R233" s="6"/>
    </row>
    <row r="234" spans="1:18" x14ac:dyDescent="0.2">
      <c r="A234" s="1">
        <v>73</v>
      </c>
      <c r="B234" s="321">
        <v>5139</v>
      </c>
      <c r="C234" s="425">
        <v>3613</v>
      </c>
      <c r="D234" s="322" t="s">
        <v>200</v>
      </c>
      <c r="E234" s="207">
        <v>4</v>
      </c>
      <c r="F234" s="904">
        <v>0</v>
      </c>
      <c r="G234" s="558">
        <v>0</v>
      </c>
      <c r="H234" s="523">
        <v>0</v>
      </c>
      <c r="I234" s="558">
        <v>0</v>
      </c>
      <c r="J234" s="525">
        <v>4</v>
      </c>
      <c r="K234" s="327">
        <f>J234-F234</f>
        <v>4</v>
      </c>
      <c r="L234" s="51">
        <v>4</v>
      </c>
      <c r="M234" s="170">
        <v>4</v>
      </c>
      <c r="N234" s="51">
        <v>4</v>
      </c>
      <c r="P234" s="6"/>
      <c r="Q234" s="6"/>
      <c r="R234" s="6"/>
    </row>
    <row r="235" spans="1:18" x14ac:dyDescent="0.2">
      <c r="A235" s="1">
        <v>74</v>
      </c>
      <c r="B235" s="321">
        <v>5151</v>
      </c>
      <c r="C235" s="425">
        <v>3613</v>
      </c>
      <c r="D235" s="322" t="s">
        <v>201</v>
      </c>
      <c r="E235" s="207">
        <v>13</v>
      </c>
      <c r="F235" s="904">
        <v>45</v>
      </c>
      <c r="G235" s="558">
        <v>45</v>
      </c>
      <c r="H235" s="523">
        <v>28</v>
      </c>
      <c r="I235" s="558">
        <v>45</v>
      </c>
      <c r="J235" s="525">
        <v>45</v>
      </c>
      <c r="K235" s="327">
        <f t="shared" si="50"/>
        <v>0</v>
      </c>
      <c r="L235" s="51">
        <v>50</v>
      </c>
      <c r="M235" s="170">
        <v>50</v>
      </c>
      <c r="N235" s="51">
        <v>50</v>
      </c>
      <c r="P235" s="6"/>
      <c r="Q235" s="6"/>
      <c r="R235" s="6"/>
    </row>
    <row r="236" spans="1:18" x14ac:dyDescent="0.2">
      <c r="A236" s="1">
        <v>75</v>
      </c>
      <c r="B236" s="321">
        <v>5151</v>
      </c>
      <c r="C236" s="425">
        <v>3613</v>
      </c>
      <c r="D236" s="322" t="s">
        <v>202</v>
      </c>
      <c r="E236" s="207">
        <v>5</v>
      </c>
      <c r="F236" s="904">
        <v>5</v>
      </c>
      <c r="G236" s="558">
        <v>13</v>
      </c>
      <c r="H236" s="523">
        <v>6</v>
      </c>
      <c r="I236" s="558">
        <v>13</v>
      </c>
      <c r="J236" s="525">
        <v>5</v>
      </c>
      <c r="K236" s="327">
        <f>J236-F236</f>
        <v>0</v>
      </c>
      <c r="L236" s="51">
        <v>6</v>
      </c>
      <c r="M236" s="170">
        <v>6</v>
      </c>
      <c r="N236" s="51">
        <v>6</v>
      </c>
      <c r="P236" s="6"/>
      <c r="Q236" s="6"/>
      <c r="R236" s="6"/>
    </row>
    <row r="237" spans="1:18" x14ac:dyDescent="0.2">
      <c r="A237" s="1">
        <v>76</v>
      </c>
      <c r="B237" s="321">
        <v>5152</v>
      </c>
      <c r="C237" s="425">
        <v>3613</v>
      </c>
      <c r="D237" s="322" t="s">
        <v>203</v>
      </c>
      <c r="E237" s="207">
        <v>246</v>
      </c>
      <c r="F237" s="904">
        <v>400</v>
      </c>
      <c r="G237" s="558">
        <v>210</v>
      </c>
      <c r="H237" s="523">
        <v>166</v>
      </c>
      <c r="I237" s="558">
        <v>210</v>
      </c>
      <c r="J237" s="971">
        <v>400</v>
      </c>
      <c r="K237" s="327">
        <f t="shared" si="50"/>
        <v>0</v>
      </c>
      <c r="L237" s="51">
        <v>410</v>
      </c>
      <c r="M237" s="170">
        <v>410</v>
      </c>
      <c r="N237" s="51">
        <v>410</v>
      </c>
      <c r="P237" s="6"/>
      <c r="Q237" s="6"/>
      <c r="R237" s="6"/>
    </row>
    <row r="238" spans="1:18" x14ac:dyDescent="0.2">
      <c r="A238" s="1">
        <v>77</v>
      </c>
      <c r="B238" s="321">
        <v>5154</v>
      </c>
      <c r="C238" s="425">
        <v>3613</v>
      </c>
      <c r="D238" s="322" t="s">
        <v>194</v>
      </c>
      <c r="E238" s="207">
        <v>113</v>
      </c>
      <c r="F238" s="904">
        <v>150</v>
      </c>
      <c r="G238" s="558">
        <v>150</v>
      </c>
      <c r="H238" s="523">
        <v>31</v>
      </c>
      <c r="I238" s="558">
        <v>150</v>
      </c>
      <c r="J238" s="525">
        <v>140</v>
      </c>
      <c r="K238" s="327">
        <f t="shared" si="50"/>
        <v>-10</v>
      </c>
      <c r="L238" s="51">
        <v>140</v>
      </c>
      <c r="M238" s="170">
        <v>140</v>
      </c>
      <c r="N238" s="51">
        <v>140</v>
      </c>
      <c r="P238" s="6"/>
      <c r="Q238" s="6"/>
      <c r="R238" s="6"/>
    </row>
    <row r="239" spans="1:18" x14ac:dyDescent="0.2">
      <c r="A239" s="1">
        <v>78</v>
      </c>
      <c r="B239" s="321">
        <v>5162</v>
      </c>
      <c r="C239" s="425">
        <v>3613</v>
      </c>
      <c r="D239" s="322" t="s">
        <v>204</v>
      </c>
      <c r="E239" s="207">
        <v>6</v>
      </c>
      <c r="F239" s="904">
        <v>10</v>
      </c>
      <c r="G239" s="558">
        <v>10</v>
      </c>
      <c r="H239" s="523">
        <v>5</v>
      </c>
      <c r="I239" s="558">
        <v>10</v>
      </c>
      <c r="J239" s="525">
        <v>10</v>
      </c>
      <c r="K239" s="327">
        <f t="shared" si="50"/>
        <v>0</v>
      </c>
      <c r="L239" s="51">
        <v>10</v>
      </c>
      <c r="M239" s="170">
        <v>10</v>
      </c>
      <c r="N239" s="51">
        <v>10</v>
      </c>
      <c r="P239" s="6"/>
      <c r="Q239" s="6"/>
      <c r="R239" s="6"/>
    </row>
    <row r="240" spans="1:18" x14ac:dyDescent="0.2">
      <c r="A240" s="1">
        <v>79</v>
      </c>
      <c r="B240" s="321">
        <v>5164</v>
      </c>
      <c r="C240" s="425">
        <v>3613</v>
      </c>
      <c r="D240" s="322" t="s">
        <v>205</v>
      </c>
      <c r="E240" s="207">
        <v>5</v>
      </c>
      <c r="F240" s="904">
        <v>10</v>
      </c>
      <c r="G240" s="558">
        <v>10</v>
      </c>
      <c r="H240" s="523">
        <v>5</v>
      </c>
      <c r="I240" s="558">
        <v>10</v>
      </c>
      <c r="J240" s="525">
        <v>10</v>
      </c>
      <c r="K240" s="327">
        <f t="shared" si="50"/>
        <v>0</v>
      </c>
      <c r="L240" s="51">
        <v>10</v>
      </c>
      <c r="M240" s="170">
        <v>10</v>
      </c>
      <c r="N240" s="51">
        <v>10</v>
      </c>
      <c r="P240" s="6"/>
      <c r="Q240" s="6"/>
      <c r="R240" s="6"/>
    </row>
    <row r="241" spans="1:18" x14ac:dyDescent="0.2">
      <c r="B241" s="321">
        <v>5166</v>
      </c>
      <c r="C241" s="425">
        <v>3613</v>
      </c>
      <c r="D241" s="322" t="s">
        <v>357</v>
      </c>
      <c r="E241" s="207">
        <v>7</v>
      </c>
      <c r="F241" s="904">
        <v>0</v>
      </c>
      <c r="G241" s="558">
        <v>0</v>
      </c>
      <c r="H241" s="523">
        <v>0</v>
      </c>
      <c r="I241" s="558">
        <v>0</v>
      </c>
      <c r="J241" s="525">
        <v>0</v>
      </c>
      <c r="K241" s="327">
        <f t="shared" si="50"/>
        <v>0</v>
      </c>
      <c r="L241" s="51">
        <v>0</v>
      </c>
      <c r="M241" s="170">
        <v>0</v>
      </c>
      <c r="N241" s="51">
        <v>0</v>
      </c>
      <c r="P241" s="6"/>
      <c r="Q241" s="6"/>
      <c r="R241" s="6"/>
    </row>
    <row r="242" spans="1:18" x14ac:dyDescent="0.2">
      <c r="A242" s="1">
        <v>80</v>
      </c>
      <c r="B242" s="321">
        <v>5169</v>
      </c>
      <c r="C242" s="425">
        <v>3613</v>
      </c>
      <c r="D242" s="322" t="s">
        <v>358</v>
      </c>
      <c r="E242" s="207">
        <v>53</v>
      </c>
      <c r="F242" s="904">
        <v>30</v>
      </c>
      <c r="G242" s="558">
        <v>100</v>
      </c>
      <c r="H242" s="523">
        <v>37</v>
      </c>
      <c r="I242" s="558">
        <v>100</v>
      </c>
      <c r="J242" s="525">
        <v>40</v>
      </c>
      <c r="K242" s="327">
        <f t="shared" si="50"/>
        <v>10</v>
      </c>
      <c r="L242" s="51">
        <v>40</v>
      </c>
      <c r="M242" s="170">
        <v>40</v>
      </c>
      <c r="N242" s="51">
        <v>40</v>
      </c>
      <c r="P242" s="6"/>
      <c r="Q242" s="6"/>
      <c r="R242" s="6"/>
    </row>
    <row r="243" spans="1:18" x14ac:dyDescent="0.2">
      <c r="A243" s="1">
        <v>81</v>
      </c>
      <c r="B243" s="321">
        <v>5169</v>
      </c>
      <c r="C243" s="425">
        <v>3613</v>
      </c>
      <c r="D243" s="322" t="s">
        <v>206</v>
      </c>
      <c r="E243" s="207">
        <v>10</v>
      </c>
      <c r="F243" s="904">
        <v>170</v>
      </c>
      <c r="G243" s="558">
        <v>30</v>
      </c>
      <c r="H243" s="523">
        <v>2</v>
      </c>
      <c r="I243" s="558">
        <v>30</v>
      </c>
      <c r="J243" s="525">
        <v>20</v>
      </c>
      <c r="K243" s="327">
        <f t="shared" si="50"/>
        <v>-150</v>
      </c>
      <c r="L243" s="51">
        <v>20</v>
      </c>
      <c r="M243" s="170">
        <v>20</v>
      </c>
      <c r="N243" s="51">
        <v>20</v>
      </c>
      <c r="P243" s="6"/>
      <c r="Q243" s="6"/>
      <c r="R243" s="6"/>
    </row>
    <row r="244" spans="1:18" x14ac:dyDescent="0.2">
      <c r="A244" s="1">
        <v>82</v>
      </c>
      <c r="B244" s="321">
        <v>5171</v>
      </c>
      <c r="C244" s="425">
        <v>3613</v>
      </c>
      <c r="D244" s="322" t="s">
        <v>359</v>
      </c>
      <c r="E244" s="207">
        <v>221</v>
      </c>
      <c r="F244" s="904">
        <v>40</v>
      </c>
      <c r="G244" s="558">
        <v>150</v>
      </c>
      <c r="H244" s="523">
        <v>28</v>
      </c>
      <c r="I244" s="558">
        <v>150</v>
      </c>
      <c r="J244" s="525">
        <v>200</v>
      </c>
      <c r="K244" s="327">
        <f t="shared" si="50"/>
        <v>160</v>
      </c>
      <c r="L244" s="51">
        <v>50</v>
      </c>
      <c r="M244" s="170">
        <v>50</v>
      </c>
      <c r="N244" s="51">
        <v>50</v>
      </c>
      <c r="P244" s="6"/>
      <c r="Q244" s="6"/>
      <c r="R244" s="6"/>
    </row>
    <row r="245" spans="1:18" x14ac:dyDescent="0.2">
      <c r="A245" s="1">
        <v>83</v>
      </c>
      <c r="B245" s="321">
        <v>5171</v>
      </c>
      <c r="C245" s="425">
        <v>3613</v>
      </c>
      <c r="D245" s="322" t="s">
        <v>360</v>
      </c>
      <c r="E245" s="207">
        <v>67</v>
      </c>
      <c r="F245" s="904">
        <v>250</v>
      </c>
      <c r="G245" s="558">
        <v>0</v>
      </c>
      <c r="H245" s="523">
        <v>0</v>
      </c>
      <c r="I245" s="558">
        <v>0</v>
      </c>
      <c r="J245" s="525">
        <v>20</v>
      </c>
      <c r="K245" s="327">
        <f t="shared" si="50"/>
        <v>-230</v>
      </c>
      <c r="L245" s="51">
        <v>20</v>
      </c>
      <c r="M245" s="170">
        <v>20</v>
      </c>
      <c r="N245" s="51">
        <v>20</v>
      </c>
      <c r="P245" s="6"/>
      <c r="Q245" s="6"/>
      <c r="R245" s="6"/>
    </row>
    <row r="246" spans="1:18" ht="13.5" thickBot="1" x14ac:dyDescent="0.25">
      <c r="A246" s="1">
        <v>84</v>
      </c>
      <c r="B246" s="309">
        <v>5192</v>
      </c>
      <c r="C246" s="519">
        <v>3613</v>
      </c>
      <c r="D246" s="311" t="s">
        <v>433</v>
      </c>
      <c r="E246" s="312">
        <v>165</v>
      </c>
      <c r="F246" s="902">
        <v>15</v>
      </c>
      <c r="G246" s="561">
        <v>15</v>
      </c>
      <c r="H246" s="512">
        <v>0</v>
      </c>
      <c r="I246" s="561">
        <v>15</v>
      </c>
      <c r="J246" s="513">
        <v>0</v>
      </c>
      <c r="K246" s="327">
        <f t="shared" si="50"/>
        <v>-15</v>
      </c>
      <c r="L246" s="92">
        <v>0</v>
      </c>
      <c r="M246" s="257">
        <v>0</v>
      </c>
      <c r="N246" s="92">
        <v>0</v>
      </c>
      <c r="P246" s="6"/>
      <c r="Q246" s="6"/>
      <c r="R246" s="6"/>
    </row>
    <row r="247" spans="1:18" ht="13.5" thickBot="1" x14ac:dyDescent="0.25">
      <c r="B247" s="314"/>
      <c r="C247" s="516"/>
      <c r="D247" s="40" t="s">
        <v>208</v>
      </c>
      <c r="E247" s="71">
        <f t="shared" ref="E247:J247" si="55">SUM(E231:E246)</f>
        <v>950</v>
      </c>
      <c r="F247" s="899">
        <f t="shared" si="55"/>
        <v>1175</v>
      </c>
      <c r="G247" s="517">
        <f t="shared" si="55"/>
        <v>757</v>
      </c>
      <c r="H247" s="563">
        <f t="shared" si="55"/>
        <v>327</v>
      </c>
      <c r="I247" s="71">
        <f t="shared" si="55"/>
        <v>757</v>
      </c>
      <c r="J247" s="489">
        <f t="shared" si="55"/>
        <v>954</v>
      </c>
      <c r="K247" s="221">
        <f t="shared" si="50"/>
        <v>-221</v>
      </c>
      <c r="L247" s="120">
        <f>SUM(L232:L246)</f>
        <v>820</v>
      </c>
      <c r="M247" s="120">
        <f>SUM(M232:M246)</f>
        <v>820</v>
      </c>
      <c r="N247" s="120">
        <f>SUM(N232:N246)</f>
        <v>820</v>
      </c>
      <c r="P247" s="6"/>
      <c r="Q247" s="6"/>
      <c r="R247" s="6"/>
    </row>
    <row r="248" spans="1:18" x14ac:dyDescent="0.2">
      <c r="A248" s="1">
        <v>85</v>
      </c>
      <c r="B248" s="9">
        <v>5139</v>
      </c>
      <c r="C248" s="65">
        <v>3639</v>
      </c>
      <c r="D248" s="52" t="s">
        <v>191</v>
      </c>
      <c r="E248" s="306">
        <v>3</v>
      </c>
      <c r="F248" s="903">
        <v>7</v>
      </c>
      <c r="G248" s="503">
        <v>7</v>
      </c>
      <c r="H248" s="54">
        <v>0</v>
      </c>
      <c r="I248" s="503">
        <v>7</v>
      </c>
      <c r="J248" s="56">
        <v>7</v>
      </c>
      <c r="K248" s="362">
        <f t="shared" si="50"/>
        <v>0</v>
      </c>
      <c r="L248" s="70">
        <v>7</v>
      </c>
      <c r="M248" s="477">
        <v>7</v>
      </c>
      <c r="N248" s="432">
        <v>7</v>
      </c>
      <c r="P248" s="6"/>
      <c r="Q248" s="6"/>
      <c r="R248" s="6"/>
    </row>
    <row r="249" spans="1:18" x14ac:dyDescent="0.2">
      <c r="A249" s="1">
        <v>86</v>
      </c>
      <c r="B249" s="321">
        <v>5151</v>
      </c>
      <c r="C249" s="425">
        <v>3639</v>
      </c>
      <c r="D249" s="322" t="s">
        <v>209</v>
      </c>
      <c r="E249" s="207">
        <v>4</v>
      </c>
      <c r="F249" s="904">
        <v>10</v>
      </c>
      <c r="G249" s="558">
        <v>14</v>
      </c>
      <c r="H249" s="523">
        <v>11</v>
      </c>
      <c r="I249" s="558">
        <v>14</v>
      </c>
      <c r="J249" s="525">
        <v>10</v>
      </c>
      <c r="K249" s="183">
        <f t="shared" si="50"/>
        <v>0</v>
      </c>
      <c r="L249" s="170">
        <v>10</v>
      </c>
      <c r="M249" s="51">
        <v>10</v>
      </c>
      <c r="N249" s="433">
        <v>10</v>
      </c>
      <c r="P249" s="6"/>
      <c r="Q249" s="6"/>
      <c r="R249" s="6"/>
    </row>
    <row r="250" spans="1:18" x14ac:dyDescent="0.2">
      <c r="A250" s="1">
        <v>87</v>
      </c>
      <c r="B250" s="321">
        <v>5153</v>
      </c>
      <c r="C250" s="425">
        <v>3639</v>
      </c>
      <c r="D250" s="322" t="s">
        <v>210</v>
      </c>
      <c r="E250" s="207">
        <v>55</v>
      </c>
      <c r="F250" s="904">
        <v>50</v>
      </c>
      <c r="G250" s="558">
        <v>46</v>
      </c>
      <c r="H250" s="523">
        <v>18</v>
      </c>
      <c r="I250" s="558">
        <v>46</v>
      </c>
      <c r="J250" s="971">
        <v>50</v>
      </c>
      <c r="K250" s="183">
        <f t="shared" si="50"/>
        <v>0</v>
      </c>
      <c r="L250" s="170">
        <v>50</v>
      </c>
      <c r="M250" s="51">
        <v>50</v>
      </c>
      <c r="N250" s="433">
        <v>50</v>
      </c>
      <c r="P250" s="6"/>
      <c r="Q250" s="6"/>
      <c r="R250" s="6"/>
    </row>
    <row r="251" spans="1:18" x14ac:dyDescent="0.2">
      <c r="A251" s="1">
        <v>88</v>
      </c>
      <c r="B251" s="321">
        <v>5154</v>
      </c>
      <c r="C251" s="425">
        <v>3639</v>
      </c>
      <c r="D251" s="322" t="s">
        <v>194</v>
      </c>
      <c r="E251" s="207">
        <v>10</v>
      </c>
      <c r="F251" s="904">
        <v>10</v>
      </c>
      <c r="G251" s="558">
        <v>10</v>
      </c>
      <c r="H251" s="523">
        <v>7</v>
      </c>
      <c r="I251" s="558">
        <v>10</v>
      </c>
      <c r="J251" s="525">
        <v>10</v>
      </c>
      <c r="K251" s="183">
        <f t="shared" si="50"/>
        <v>0</v>
      </c>
      <c r="L251" s="170">
        <v>10</v>
      </c>
      <c r="M251" s="51">
        <v>10</v>
      </c>
      <c r="N251" s="433">
        <v>10</v>
      </c>
      <c r="P251" s="6"/>
      <c r="Q251" s="6"/>
      <c r="R251" s="6"/>
    </row>
    <row r="252" spans="1:18" x14ac:dyDescent="0.2">
      <c r="A252" s="1">
        <v>89</v>
      </c>
      <c r="B252" s="321">
        <v>5166</v>
      </c>
      <c r="C252" s="425">
        <v>3639</v>
      </c>
      <c r="D252" s="322" t="s">
        <v>431</v>
      </c>
      <c r="E252" s="207">
        <v>62</v>
      </c>
      <c r="F252" s="904">
        <v>0</v>
      </c>
      <c r="G252" s="558">
        <v>306</v>
      </c>
      <c r="H252" s="523">
        <v>282</v>
      </c>
      <c r="I252" s="558">
        <v>306</v>
      </c>
      <c r="J252" s="525">
        <v>72</v>
      </c>
      <c r="K252" s="183">
        <f t="shared" si="50"/>
        <v>72</v>
      </c>
      <c r="L252" s="170">
        <v>72</v>
      </c>
      <c r="M252" s="51">
        <v>72</v>
      </c>
      <c r="N252" s="433">
        <v>72</v>
      </c>
      <c r="P252" s="6"/>
      <c r="Q252" s="6"/>
      <c r="R252" s="6"/>
    </row>
    <row r="253" spans="1:18" x14ac:dyDescent="0.2">
      <c r="A253" s="1">
        <v>60</v>
      </c>
      <c r="B253" s="9">
        <v>5169</v>
      </c>
      <c r="C253" s="65">
        <v>3639</v>
      </c>
      <c r="D253" s="52" t="s">
        <v>211</v>
      </c>
      <c r="E253" s="53">
        <v>3</v>
      </c>
      <c r="F253" s="903">
        <v>6</v>
      </c>
      <c r="G253" s="557">
        <v>6</v>
      </c>
      <c r="H253" s="54">
        <v>1</v>
      </c>
      <c r="I253" s="557">
        <v>6</v>
      </c>
      <c r="J253" s="56">
        <v>6</v>
      </c>
      <c r="K253" s="99">
        <f t="shared" si="50"/>
        <v>0</v>
      </c>
      <c r="L253" s="70">
        <v>6</v>
      </c>
      <c r="M253" s="66">
        <v>6</v>
      </c>
      <c r="N253" s="432">
        <v>6</v>
      </c>
      <c r="P253" s="6"/>
      <c r="Q253" s="6"/>
      <c r="R253" s="6"/>
    </row>
    <row r="254" spans="1:18" ht="13.5" thickBot="1" x14ac:dyDescent="0.25">
      <c r="A254" s="1">
        <v>61</v>
      </c>
      <c r="B254" s="309">
        <v>5171</v>
      </c>
      <c r="C254" s="519">
        <v>3639</v>
      </c>
      <c r="D254" s="311" t="s">
        <v>196</v>
      </c>
      <c r="E254" s="312">
        <v>59</v>
      </c>
      <c r="F254" s="902">
        <v>4</v>
      </c>
      <c r="G254" s="511">
        <v>4</v>
      </c>
      <c r="H254" s="512">
        <v>0</v>
      </c>
      <c r="I254" s="511">
        <v>4</v>
      </c>
      <c r="J254" s="513">
        <v>30</v>
      </c>
      <c r="K254" s="88">
        <f t="shared" si="50"/>
        <v>26</v>
      </c>
      <c r="L254" s="257">
        <v>4</v>
      </c>
      <c r="M254" s="92">
        <v>4</v>
      </c>
      <c r="N254" s="434">
        <v>4</v>
      </c>
      <c r="P254" s="6"/>
      <c r="Q254" s="6"/>
      <c r="R254" s="6"/>
    </row>
    <row r="255" spans="1:18" ht="13.5" thickBot="1" x14ac:dyDescent="0.25">
      <c r="B255" s="314"/>
      <c r="C255" s="516"/>
      <c r="D255" s="40" t="s">
        <v>212</v>
      </c>
      <c r="E255" s="71">
        <f t="shared" ref="E255:J255" si="56">SUM(E248:E254)</f>
        <v>196</v>
      </c>
      <c r="F255" s="899">
        <f t="shared" si="56"/>
        <v>87</v>
      </c>
      <c r="G255" s="563">
        <f t="shared" si="56"/>
        <v>393</v>
      </c>
      <c r="H255" s="568">
        <f t="shared" si="56"/>
        <v>319</v>
      </c>
      <c r="I255" s="569">
        <f t="shared" si="56"/>
        <v>393</v>
      </c>
      <c r="J255" s="489">
        <f t="shared" si="56"/>
        <v>185</v>
      </c>
      <c r="K255" s="413">
        <f t="shared" si="50"/>
        <v>98</v>
      </c>
      <c r="L255" s="571">
        <f>SUM(L248:L254)</f>
        <v>159</v>
      </c>
      <c r="M255" s="571">
        <f>SUM(M248:M254)</f>
        <v>159</v>
      </c>
      <c r="N255" s="572">
        <f>SUM(N248:N254)</f>
        <v>159</v>
      </c>
      <c r="P255" s="6"/>
      <c r="Q255" s="6"/>
      <c r="R255" s="6"/>
    </row>
    <row r="256" spans="1:18" ht="13.5" thickBot="1" x14ac:dyDescent="0.25">
      <c r="B256" s="314"/>
      <c r="C256" s="516"/>
      <c r="D256" s="573" t="s">
        <v>47</v>
      </c>
      <c r="E256" s="552">
        <f t="shared" ref="E256:J256" si="57">SUM(E206+E230+E247+E255)</f>
        <v>3753</v>
      </c>
      <c r="F256" s="908">
        <f t="shared" si="57"/>
        <v>5155</v>
      </c>
      <c r="G256" s="552">
        <f t="shared" si="57"/>
        <v>5559</v>
      </c>
      <c r="H256" s="552">
        <f t="shared" si="57"/>
        <v>3918</v>
      </c>
      <c r="I256" s="552">
        <f t="shared" si="57"/>
        <v>5179</v>
      </c>
      <c r="J256" s="555">
        <f t="shared" si="57"/>
        <v>4865</v>
      </c>
      <c r="K256" s="413">
        <f t="shared" si="50"/>
        <v>-290</v>
      </c>
      <c r="L256" s="552">
        <f>SUM(L206+L230+L247+L255)</f>
        <v>4565</v>
      </c>
      <c r="M256" s="552">
        <f>SUM(M206+M230+M247+M255)</f>
        <v>4645</v>
      </c>
      <c r="N256" s="552">
        <f>SUM(N206+N230+N247+N255)</f>
        <v>4265</v>
      </c>
      <c r="P256" s="6"/>
      <c r="Q256" s="6"/>
      <c r="R256" s="6"/>
    </row>
    <row r="257" spans="1:18" x14ac:dyDescent="0.2">
      <c r="A257" s="1102"/>
      <c r="B257" s="1096"/>
      <c r="C257" s="1096"/>
      <c r="D257" s="1103"/>
      <c r="E257" s="1104"/>
      <c r="F257" s="1104"/>
      <c r="G257" s="1104"/>
      <c r="H257" s="1104"/>
      <c r="I257" s="1104"/>
      <c r="J257" s="1104"/>
      <c r="K257" s="884"/>
      <c r="L257" s="1104"/>
      <c r="M257" s="1104"/>
      <c r="N257" s="1104"/>
      <c r="O257" s="1102"/>
      <c r="P257" s="6"/>
      <c r="Q257" s="6"/>
      <c r="R257" s="6"/>
    </row>
    <row r="258" spans="1:18" x14ac:dyDescent="0.2">
      <c r="A258" s="1102"/>
      <c r="B258" s="1096"/>
      <c r="C258" s="1096"/>
      <c r="D258" s="1103"/>
      <c r="E258" s="1104"/>
      <c r="F258" s="1104"/>
      <c r="G258" s="1104"/>
      <c r="H258" s="1104"/>
      <c r="I258" s="1104"/>
      <c r="J258" s="1104"/>
      <c r="K258" s="884"/>
      <c r="L258" s="1104"/>
      <c r="M258" s="1104"/>
      <c r="N258" s="1104"/>
      <c r="O258" s="1102"/>
      <c r="P258" s="6"/>
      <c r="Q258" s="6"/>
      <c r="R258" s="6"/>
    </row>
    <row r="259" spans="1:18" ht="13.5" thickBot="1" x14ac:dyDescent="0.25">
      <c r="A259" s="1102"/>
      <c r="B259" s="1096"/>
      <c r="C259" s="1096"/>
      <c r="D259" s="1103"/>
      <c r="E259" s="1104"/>
      <c r="F259" s="1104"/>
      <c r="G259" s="1104"/>
      <c r="H259" s="1104"/>
      <c r="I259" s="1104"/>
      <c r="J259" s="1104"/>
      <c r="K259" s="884"/>
      <c r="L259" s="1104"/>
      <c r="M259" s="1104"/>
      <c r="N259" s="1104"/>
      <c r="O259" s="1102"/>
      <c r="P259" s="6"/>
      <c r="Q259" s="6"/>
      <c r="R259" s="6"/>
    </row>
    <row r="260" spans="1:18" x14ac:dyDescent="0.2">
      <c r="B260" s="417"/>
      <c r="C260" s="371"/>
      <c r="D260" s="373"/>
      <c r="E260" s="418"/>
      <c r="F260" s="950"/>
      <c r="G260" s="373"/>
      <c r="H260" s="373"/>
      <c r="I260" s="373"/>
      <c r="J260" s="284"/>
      <c r="K260" s="284"/>
      <c r="L260" s="285"/>
      <c r="M260" s="285"/>
      <c r="N260" s="286"/>
      <c r="P260" s="6"/>
      <c r="Q260" s="6"/>
      <c r="R260" s="6"/>
    </row>
    <row r="261" spans="1:18" x14ac:dyDescent="0.2">
      <c r="B261" s="419"/>
      <c r="C261" s="293" t="s">
        <v>65</v>
      </c>
      <c r="D261" s="293"/>
      <c r="E261" s="294"/>
      <c r="F261" s="951"/>
      <c r="G261" s="420"/>
      <c r="H261" s="420"/>
      <c r="I261" s="420"/>
      <c r="J261" s="291"/>
      <c r="K261" s="291"/>
      <c r="L261" s="288"/>
      <c r="M261" s="288"/>
      <c r="N261" s="292"/>
      <c r="P261" s="6"/>
      <c r="Q261" s="6"/>
      <c r="R261" s="6"/>
    </row>
    <row r="262" spans="1:18" ht="13.5" thickBot="1" x14ac:dyDescent="0.25">
      <c r="B262" s="421"/>
      <c r="C262" s="300"/>
      <c r="D262" s="300"/>
      <c r="E262" s="422"/>
      <c r="F262" s="952"/>
      <c r="G262" s="299"/>
      <c r="H262" s="299"/>
      <c r="I262" s="299"/>
      <c r="J262" s="299"/>
      <c r="K262" s="299"/>
      <c r="L262" s="300"/>
      <c r="M262" s="300"/>
      <c r="N262" s="301"/>
      <c r="P262" s="6"/>
      <c r="Q262" s="6"/>
      <c r="R262" s="6"/>
    </row>
    <row r="263" spans="1:18" s="4" customFormat="1" ht="25.5" thickBot="1" x14ac:dyDescent="0.3">
      <c r="B263" s="208"/>
      <c r="C263" s="209"/>
      <c r="D263" s="210" t="s">
        <v>0</v>
      </c>
      <c r="E263" s="211" t="s">
        <v>345</v>
      </c>
      <c r="F263" s="949" t="s">
        <v>346</v>
      </c>
      <c r="G263" s="212" t="s">
        <v>347</v>
      </c>
      <c r="H263" s="213" t="s">
        <v>348</v>
      </c>
      <c r="I263" s="213" t="s">
        <v>349</v>
      </c>
      <c r="J263" s="214" t="s">
        <v>350</v>
      </c>
      <c r="K263" s="215" t="s">
        <v>351</v>
      </c>
      <c r="L263" s="62" t="s">
        <v>7</v>
      </c>
      <c r="M263" s="216" t="s">
        <v>8</v>
      </c>
      <c r="N263" s="63" t="s">
        <v>352</v>
      </c>
    </row>
    <row r="264" spans="1:18" x14ac:dyDescent="0.2">
      <c r="B264" s="76">
        <v>5137</v>
      </c>
      <c r="C264" s="74">
        <v>6171</v>
      </c>
      <c r="D264" s="574" t="s">
        <v>198</v>
      </c>
      <c r="E264" s="851">
        <v>8</v>
      </c>
      <c r="F264" s="913">
        <v>0</v>
      </c>
      <c r="G264" s="12">
        <v>0</v>
      </c>
      <c r="H264" s="13">
        <v>0</v>
      </c>
      <c r="I264" s="423">
        <v>0</v>
      </c>
      <c r="J264" s="14">
        <v>0</v>
      </c>
      <c r="K264" s="100">
        <f t="shared" ref="K264:K272" si="58">J264-F264</f>
        <v>0</v>
      </c>
      <c r="L264" s="15">
        <v>0</v>
      </c>
      <c r="M264" s="16">
        <v>0</v>
      </c>
      <c r="N264" s="15">
        <v>0</v>
      </c>
      <c r="P264" s="6"/>
      <c r="Q264" s="6"/>
      <c r="R264" s="6"/>
    </row>
    <row r="265" spans="1:18" x14ac:dyDescent="0.2">
      <c r="A265" s="1">
        <v>62</v>
      </c>
      <c r="B265" s="9">
        <v>5139</v>
      </c>
      <c r="C265" s="65">
        <v>6171</v>
      </c>
      <c r="D265" s="760" t="s">
        <v>191</v>
      </c>
      <c r="E265" s="55">
        <v>26</v>
      </c>
      <c r="F265" s="867">
        <v>30</v>
      </c>
      <c r="G265" s="55">
        <v>25</v>
      </c>
      <c r="H265" s="53">
        <v>11</v>
      </c>
      <c r="I265" s="55">
        <v>25</v>
      </c>
      <c r="J265" s="101">
        <v>30</v>
      </c>
      <c r="K265" s="100">
        <f t="shared" si="58"/>
        <v>0</v>
      </c>
      <c r="L265" s="66">
        <v>30</v>
      </c>
      <c r="M265" s="70">
        <v>30</v>
      </c>
      <c r="N265" s="66">
        <v>30</v>
      </c>
      <c r="P265" s="6"/>
      <c r="Q265" s="6"/>
      <c r="R265" s="6"/>
    </row>
    <row r="266" spans="1:18" x14ac:dyDescent="0.2">
      <c r="A266" s="1">
        <v>63</v>
      </c>
      <c r="B266" s="321">
        <v>5151</v>
      </c>
      <c r="C266" s="425">
        <v>6171</v>
      </c>
      <c r="D266" s="576" t="s">
        <v>209</v>
      </c>
      <c r="E266" s="524">
        <v>54</v>
      </c>
      <c r="F266" s="863">
        <v>130</v>
      </c>
      <c r="G266" s="524">
        <v>130</v>
      </c>
      <c r="H266" s="207">
        <v>116</v>
      </c>
      <c r="I266" s="524">
        <v>130</v>
      </c>
      <c r="J266" s="997">
        <v>130</v>
      </c>
      <c r="K266" s="327">
        <f t="shared" si="58"/>
        <v>0</v>
      </c>
      <c r="L266" s="51">
        <v>130</v>
      </c>
      <c r="M266" s="170">
        <v>130</v>
      </c>
      <c r="N266" s="51">
        <v>135</v>
      </c>
      <c r="P266" s="6"/>
      <c r="Q266" s="6"/>
      <c r="R266" s="6"/>
    </row>
    <row r="267" spans="1:18" x14ac:dyDescent="0.2">
      <c r="A267" s="1">
        <v>64</v>
      </c>
      <c r="B267" s="321">
        <v>5152</v>
      </c>
      <c r="C267" s="425">
        <v>6171</v>
      </c>
      <c r="D267" s="576" t="s">
        <v>203</v>
      </c>
      <c r="E267" s="524">
        <v>302</v>
      </c>
      <c r="F267" s="863">
        <v>600</v>
      </c>
      <c r="G267" s="524">
        <v>437</v>
      </c>
      <c r="H267" s="207">
        <v>278</v>
      </c>
      <c r="I267" s="524">
        <v>437</v>
      </c>
      <c r="J267" s="984">
        <v>550</v>
      </c>
      <c r="K267" s="327">
        <f t="shared" si="58"/>
        <v>-50</v>
      </c>
      <c r="L267" s="51">
        <v>550</v>
      </c>
      <c r="M267" s="170">
        <v>550</v>
      </c>
      <c r="N267" s="51">
        <v>550</v>
      </c>
      <c r="P267" s="6"/>
      <c r="Q267" s="6"/>
      <c r="R267" s="6"/>
    </row>
    <row r="268" spans="1:18" x14ac:dyDescent="0.2">
      <c r="A268" s="1">
        <v>65</v>
      </c>
      <c r="B268" s="321">
        <v>5154</v>
      </c>
      <c r="C268" s="425">
        <v>6171</v>
      </c>
      <c r="D268" s="576" t="s">
        <v>194</v>
      </c>
      <c r="E268" s="524">
        <v>568</v>
      </c>
      <c r="F268" s="863">
        <v>780</v>
      </c>
      <c r="G268" s="524">
        <v>672</v>
      </c>
      <c r="H268" s="207">
        <v>387</v>
      </c>
      <c r="I268" s="524">
        <v>672</v>
      </c>
      <c r="J268" s="984">
        <v>800</v>
      </c>
      <c r="K268" s="327">
        <f t="shared" si="58"/>
        <v>20</v>
      </c>
      <c r="L268" s="51">
        <v>800</v>
      </c>
      <c r="M268" s="170">
        <v>800</v>
      </c>
      <c r="N268" s="51">
        <v>800</v>
      </c>
      <c r="P268" s="6"/>
      <c r="Q268" s="6"/>
      <c r="R268" s="6"/>
    </row>
    <row r="269" spans="1:18" x14ac:dyDescent="0.2">
      <c r="A269" s="1">
        <v>66</v>
      </c>
      <c r="B269" s="321">
        <v>5163</v>
      </c>
      <c r="C269" s="425">
        <v>6171</v>
      </c>
      <c r="D269" s="576" t="s">
        <v>183</v>
      </c>
      <c r="E269" s="524">
        <v>86</v>
      </c>
      <c r="F269" s="863">
        <v>80</v>
      </c>
      <c r="G269" s="524">
        <v>89</v>
      </c>
      <c r="H269" s="207">
        <v>89</v>
      </c>
      <c r="I269" s="524">
        <v>89</v>
      </c>
      <c r="J269" s="238">
        <v>88</v>
      </c>
      <c r="K269" s="327">
        <f t="shared" si="58"/>
        <v>8</v>
      </c>
      <c r="L269" s="51">
        <v>88</v>
      </c>
      <c r="M269" s="170">
        <v>88</v>
      </c>
      <c r="N269" s="51">
        <v>88</v>
      </c>
      <c r="P269" s="6"/>
      <c r="Q269" s="6"/>
      <c r="R269" s="6"/>
    </row>
    <row r="270" spans="1:18" x14ac:dyDescent="0.2">
      <c r="A270" s="1">
        <v>67</v>
      </c>
      <c r="B270" s="321">
        <v>5164</v>
      </c>
      <c r="C270" s="425">
        <v>6171</v>
      </c>
      <c r="D270" s="576" t="s">
        <v>205</v>
      </c>
      <c r="E270" s="524">
        <v>3</v>
      </c>
      <c r="F270" s="863">
        <v>6</v>
      </c>
      <c r="G270" s="524">
        <v>6</v>
      </c>
      <c r="H270" s="207">
        <v>3</v>
      </c>
      <c r="I270" s="524">
        <v>6</v>
      </c>
      <c r="J270" s="997">
        <v>6</v>
      </c>
      <c r="K270" s="327">
        <f t="shared" si="58"/>
        <v>0</v>
      </c>
      <c r="L270" s="51">
        <v>6</v>
      </c>
      <c r="M270" s="170">
        <v>6</v>
      </c>
      <c r="N270" s="51">
        <v>6</v>
      </c>
      <c r="P270" s="6"/>
      <c r="Q270" s="6"/>
      <c r="R270" s="6"/>
    </row>
    <row r="271" spans="1:18" x14ac:dyDescent="0.2">
      <c r="A271" s="1">
        <v>68</v>
      </c>
      <c r="B271" s="321">
        <v>5169</v>
      </c>
      <c r="C271" s="425">
        <v>6171</v>
      </c>
      <c r="D271" s="576" t="s">
        <v>211</v>
      </c>
      <c r="E271" s="524">
        <v>316</v>
      </c>
      <c r="F271" s="863">
        <v>300</v>
      </c>
      <c r="G271" s="524">
        <v>299</v>
      </c>
      <c r="H271" s="207">
        <v>122</v>
      </c>
      <c r="I271" s="524">
        <v>299</v>
      </c>
      <c r="J271" s="238">
        <v>400</v>
      </c>
      <c r="K271" s="327">
        <f t="shared" si="58"/>
        <v>100</v>
      </c>
      <c r="L271" s="51">
        <v>300</v>
      </c>
      <c r="M271" s="170">
        <v>300</v>
      </c>
      <c r="N271" s="51">
        <v>300</v>
      </c>
      <c r="P271" s="6"/>
      <c r="Q271" s="6"/>
      <c r="R271" s="6"/>
    </row>
    <row r="272" spans="1:18" ht="13.5" thickBot="1" x14ac:dyDescent="0.25">
      <c r="A272" s="1">
        <v>69</v>
      </c>
      <c r="B272" s="179">
        <v>5171</v>
      </c>
      <c r="C272" s="577">
        <v>6171</v>
      </c>
      <c r="D272" s="578" t="s">
        <v>196</v>
      </c>
      <c r="E272" s="520">
        <v>1177</v>
      </c>
      <c r="F272" s="902">
        <v>300</v>
      </c>
      <c r="G272" s="520">
        <v>220</v>
      </c>
      <c r="H272" s="579">
        <v>172</v>
      </c>
      <c r="I272" s="520">
        <v>220</v>
      </c>
      <c r="J272" s="513">
        <v>400</v>
      </c>
      <c r="K272" s="108">
        <f t="shared" si="58"/>
        <v>100</v>
      </c>
      <c r="L272" s="92">
        <v>300</v>
      </c>
      <c r="M272" s="257">
        <v>300</v>
      </c>
      <c r="N272" s="92">
        <v>300</v>
      </c>
      <c r="P272" s="6"/>
      <c r="Q272" s="6"/>
      <c r="R272" s="6"/>
    </row>
    <row r="273" spans="1:18" ht="13.5" thickBot="1" x14ac:dyDescent="0.25">
      <c r="B273" s="580"/>
      <c r="C273" s="581"/>
      <c r="D273" s="408" t="s">
        <v>103</v>
      </c>
      <c r="E273" s="114">
        <f t="shared" ref="E273:N273" si="59">SUM(E264:E272)</f>
        <v>2540</v>
      </c>
      <c r="F273" s="911">
        <f t="shared" si="59"/>
        <v>2226</v>
      </c>
      <c r="G273" s="114">
        <f t="shared" si="59"/>
        <v>1878</v>
      </c>
      <c r="H273" s="114">
        <f t="shared" si="59"/>
        <v>1178</v>
      </c>
      <c r="I273" s="114">
        <f t="shared" si="59"/>
        <v>1878</v>
      </c>
      <c r="J273" s="1113">
        <f t="shared" si="59"/>
        <v>2404</v>
      </c>
      <c r="K273" s="114">
        <f t="shared" si="59"/>
        <v>178</v>
      </c>
      <c r="L273" s="114">
        <f t="shared" si="59"/>
        <v>2204</v>
      </c>
      <c r="M273" s="114">
        <f t="shared" si="59"/>
        <v>2204</v>
      </c>
      <c r="N273" s="114">
        <f t="shared" si="59"/>
        <v>2209</v>
      </c>
      <c r="P273" s="6"/>
      <c r="Q273" s="6"/>
      <c r="R273" s="6"/>
    </row>
    <row r="274" spans="1:18" ht="13.5" thickBot="1" x14ac:dyDescent="0.25">
      <c r="B274" s="280"/>
      <c r="C274" s="371"/>
      <c r="D274" s="281"/>
      <c r="E274" s="282"/>
      <c r="F274" s="950"/>
      <c r="G274" s="283"/>
      <c r="H274" s="283"/>
      <c r="I274" s="283"/>
      <c r="J274" s="284"/>
      <c r="K274" s="284"/>
      <c r="L274" s="285"/>
      <c r="M274" s="285"/>
      <c r="N274" s="286"/>
      <c r="P274" s="6"/>
      <c r="Q274" s="6"/>
      <c r="R274" s="6"/>
    </row>
    <row r="275" spans="1:18" ht="13.5" thickBot="1" x14ac:dyDescent="0.25">
      <c r="B275" s="287"/>
      <c r="C275" s="619" t="s">
        <v>110</v>
      </c>
      <c r="D275" s="620"/>
      <c r="E275" s="400"/>
      <c r="F275" s="951"/>
      <c r="G275" s="290"/>
      <c r="H275" s="290"/>
      <c r="I275" s="290"/>
      <c r="J275" s="291"/>
      <c r="K275" s="291"/>
      <c r="L275" s="288"/>
      <c r="M275" s="288"/>
      <c r="N275" s="292"/>
      <c r="P275" s="6"/>
      <c r="Q275" s="6"/>
      <c r="R275" s="6"/>
    </row>
    <row r="276" spans="1:18" ht="13.5" thickBot="1" x14ac:dyDescent="0.25">
      <c r="B276" s="295"/>
      <c r="C276" s="621"/>
      <c r="D276" s="296"/>
      <c r="E276" s="297"/>
      <c r="F276" s="952"/>
      <c r="G276" s="298"/>
      <c r="H276" s="298"/>
      <c r="I276" s="298"/>
      <c r="J276" s="299"/>
      <c r="K276" s="299"/>
      <c r="L276" s="300"/>
      <c r="M276" s="300"/>
      <c r="N276" s="301"/>
      <c r="P276" s="6"/>
      <c r="Q276" s="6"/>
      <c r="R276" s="6"/>
    </row>
    <row r="277" spans="1:18" s="4" customFormat="1" ht="25.5" thickBot="1" x14ac:dyDescent="0.3">
      <c r="B277" s="208"/>
      <c r="C277" s="209"/>
      <c r="D277" s="210" t="s">
        <v>0</v>
      </c>
      <c r="E277" s="211" t="s">
        <v>345</v>
      </c>
      <c r="F277" s="949" t="s">
        <v>346</v>
      </c>
      <c r="G277" s="212" t="s">
        <v>347</v>
      </c>
      <c r="H277" s="213" t="s">
        <v>348</v>
      </c>
      <c r="I277" s="357" t="s">
        <v>349</v>
      </c>
      <c r="J277" s="303" t="s">
        <v>350</v>
      </c>
      <c r="K277" s="215" t="s">
        <v>351</v>
      </c>
      <c r="L277" s="62" t="s">
        <v>7</v>
      </c>
      <c r="M277" s="216" t="s">
        <v>8</v>
      </c>
      <c r="N277" s="63" t="s">
        <v>352</v>
      </c>
    </row>
    <row r="278" spans="1:18" x14ac:dyDescent="0.2">
      <c r="A278" s="1">
        <v>88</v>
      </c>
      <c r="B278" s="95">
        <v>6121</v>
      </c>
      <c r="C278" s="96">
        <v>2212</v>
      </c>
      <c r="D278" s="622" t="s">
        <v>385</v>
      </c>
      <c r="E278" s="623">
        <v>0</v>
      </c>
      <c r="F278" s="861">
        <v>0</v>
      </c>
      <c r="G278" s="241">
        <v>273</v>
      </c>
      <c r="H278" s="228">
        <v>216</v>
      </c>
      <c r="I278" s="241">
        <v>273</v>
      </c>
      <c r="J278" s="229">
        <v>0</v>
      </c>
      <c r="K278" s="107">
        <f t="shared" ref="K278:K302" si="60">J278-F278</f>
        <v>0</v>
      </c>
      <c r="L278" s="476">
        <v>0</v>
      </c>
      <c r="M278" s="477">
        <v>0</v>
      </c>
      <c r="N278" s="480">
        <v>0</v>
      </c>
      <c r="P278" s="6"/>
      <c r="Q278" s="6"/>
      <c r="R278" s="6"/>
    </row>
    <row r="279" spans="1:18" x14ac:dyDescent="0.2">
      <c r="A279" s="1">
        <v>89</v>
      </c>
      <c r="B279" s="103">
        <v>6121</v>
      </c>
      <c r="C279" s="104">
        <v>2212</v>
      </c>
      <c r="D279" s="624" t="s">
        <v>386</v>
      </c>
      <c r="E279" s="625">
        <v>56</v>
      </c>
      <c r="F279" s="862">
        <v>0</v>
      </c>
      <c r="G279" s="231">
        <v>1599</v>
      </c>
      <c r="H279" s="232">
        <v>743</v>
      </c>
      <c r="I279" s="231">
        <v>1599</v>
      </c>
      <c r="J279" s="985">
        <v>2500</v>
      </c>
      <c r="K279" s="107">
        <f t="shared" si="60"/>
        <v>2500</v>
      </c>
      <c r="L279" s="257">
        <v>5000</v>
      </c>
      <c r="M279" s="259">
        <v>0</v>
      </c>
      <c r="N279" s="434">
        <v>0</v>
      </c>
      <c r="P279" s="6"/>
      <c r="Q279" s="6"/>
      <c r="R279" s="6"/>
    </row>
    <row r="280" spans="1:18" x14ac:dyDescent="0.2">
      <c r="A280" s="1">
        <v>90</v>
      </c>
      <c r="B280" s="329">
        <v>6121</v>
      </c>
      <c r="C280" s="330">
        <v>2219</v>
      </c>
      <c r="D280" s="433" t="s">
        <v>387</v>
      </c>
      <c r="E280" s="464">
        <v>403</v>
      </c>
      <c r="F280" s="863">
        <v>271</v>
      </c>
      <c r="G280" s="236">
        <v>785</v>
      </c>
      <c r="H280" s="237">
        <v>575</v>
      </c>
      <c r="I280" s="236">
        <v>785</v>
      </c>
      <c r="J280" s="238">
        <v>100</v>
      </c>
      <c r="K280" s="183">
        <f t="shared" si="60"/>
        <v>-171</v>
      </c>
      <c r="L280" s="170">
        <v>0</v>
      </c>
      <c r="M280" s="51">
        <v>0</v>
      </c>
      <c r="N280" s="433">
        <v>0</v>
      </c>
      <c r="P280" s="6"/>
      <c r="Q280" s="6"/>
      <c r="R280" s="6"/>
    </row>
    <row r="281" spans="1:18" ht="13.5" thickBot="1" x14ac:dyDescent="0.25">
      <c r="A281" s="1">
        <v>90</v>
      </c>
      <c r="B281" s="363">
        <v>6121</v>
      </c>
      <c r="C281" s="364">
        <v>2219</v>
      </c>
      <c r="D281" s="454" t="s">
        <v>388</v>
      </c>
      <c r="E281" s="614">
        <v>137</v>
      </c>
      <c r="F281" s="864">
        <v>659</v>
      </c>
      <c r="G281" s="366">
        <v>4484</v>
      </c>
      <c r="H281" s="242">
        <v>3006</v>
      </c>
      <c r="I281" s="366">
        <v>4484</v>
      </c>
      <c r="J281" s="243">
        <v>5000</v>
      </c>
      <c r="K281" s="79">
        <f t="shared" si="60"/>
        <v>4341</v>
      </c>
      <c r="L281" s="172">
        <v>0</v>
      </c>
      <c r="M281" s="483">
        <v>0</v>
      </c>
      <c r="N281" s="454">
        <v>0</v>
      </c>
      <c r="P281" s="6"/>
      <c r="Q281" s="6"/>
      <c r="R281" s="6"/>
    </row>
    <row r="282" spans="1:18" ht="13.5" thickBot="1" x14ac:dyDescent="0.25">
      <c r="B282" s="111"/>
      <c r="C282" s="112"/>
      <c r="D282" s="112" t="s">
        <v>225</v>
      </c>
      <c r="E282" s="603">
        <f t="shared" ref="E282:N282" si="61">SUM(E278:E281)</f>
        <v>596</v>
      </c>
      <c r="F282" s="874">
        <f t="shared" ref="F282" si="62">SUM(F278:F281)</f>
        <v>930</v>
      </c>
      <c r="G282" s="316">
        <f t="shared" si="61"/>
        <v>7141</v>
      </c>
      <c r="H282" s="316">
        <f t="shared" si="61"/>
        <v>4540</v>
      </c>
      <c r="I282" s="709">
        <f t="shared" si="61"/>
        <v>7141</v>
      </c>
      <c r="J282" s="319">
        <f t="shared" si="61"/>
        <v>7600</v>
      </c>
      <c r="K282" s="132">
        <f t="shared" si="60"/>
        <v>6670</v>
      </c>
      <c r="L282" s="316">
        <f t="shared" si="61"/>
        <v>5000</v>
      </c>
      <c r="M282" s="316">
        <f t="shared" si="61"/>
        <v>0</v>
      </c>
      <c r="N282" s="316">
        <f t="shared" si="61"/>
        <v>0</v>
      </c>
      <c r="P282" s="6"/>
      <c r="Q282" s="6"/>
      <c r="R282" s="6"/>
    </row>
    <row r="283" spans="1:18" x14ac:dyDescent="0.2">
      <c r="A283" s="1">
        <v>92</v>
      </c>
      <c r="B283" s="471">
        <v>6121</v>
      </c>
      <c r="C283" s="472">
        <v>2321</v>
      </c>
      <c r="D283" s="636" t="s">
        <v>389</v>
      </c>
      <c r="E283" s="543">
        <v>36</v>
      </c>
      <c r="F283" s="861">
        <v>0</v>
      </c>
      <c r="G283" s="308">
        <v>0</v>
      </c>
      <c r="H283" s="362">
        <v>0</v>
      </c>
      <c r="I283" s="227">
        <v>0</v>
      </c>
      <c r="J283" s="229">
        <v>250</v>
      </c>
      <c r="K283" s="362">
        <f t="shared" si="60"/>
        <v>250</v>
      </c>
      <c r="L283" s="476">
        <v>0</v>
      </c>
      <c r="M283" s="477">
        <v>0</v>
      </c>
      <c r="N283" s="480">
        <v>0</v>
      </c>
      <c r="P283" s="6"/>
      <c r="Q283" s="6"/>
      <c r="R283" s="6"/>
    </row>
    <row r="284" spans="1:18" x14ac:dyDescent="0.2">
      <c r="B284" s="588">
        <v>6121</v>
      </c>
      <c r="C284" s="330">
        <v>2321</v>
      </c>
      <c r="D284" s="433" t="s">
        <v>390</v>
      </c>
      <c r="E284" s="464">
        <v>0</v>
      </c>
      <c r="F284" s="863">
        <v>0</v>
      </c>
      <c r="G284" s="327">
        <v>0</v>
      </c>
      <c r="H284" s="183">
        <v>0</v>
      </c>
      <c r="I284" s="236">
        <v>0</v>
      </c>
      <c r="J284" s="238">
        <v>0</v>
      </c>
      <c r="K284" s="107">
        <f t="shared" si="60"/>
        <v>0</v>
      </c>
      <c r="L284" s="170">
        <v>223</v>
      </c>
      <c r="M284" s="259">
        <v>0</v>
      </c>
      <c r="N284" s="433">
        <v>0</v>
      </c>
      <c r="P284" s="6"/>
      <c r="Q284" s="6"/>
      <c r="R284" s="6"/>
    </row>
    <row r="285" spans="1:18" ht="13.5" thickBot="1" x14ac:dyDescent="0.25">
      <c r="B285" s="77">
        <v>6121</v>
      </c>
      <c r="C285" s="104">
        <v>2334</v>
      </c>
      <c r="D285" s="454" t="s">
        <v>391</v>
      </c>
      <c r="E285" s="614">
        <v>0</v>
      </c>
      <c r="F285" s="986">
        <v>0</v>
      </c>
      <c r="G285" s="367">
        <v>270</v>
      </c>
      <c r="H285" s="368">
        <v>234</v>
      </c>
      <c r="I285" s="366">
        <v>270</v>
      </c>
      <c r="J285" s="243">
        <v>1500</v>
      </c>
      <c r="K285" s="88">
        <f t="shared" si="60"/>
        <v>1500</v>
      </c>
      <c r="L285" s="172">
        <v>0</v>
      </c>
      <c r="M285" s="92">
        <v>0</v>
      </c>
      <c r="N285" s="454">
        <v>0</v>
      </c>
      <c r="P285" s="6"/>
      <c r="Q285" s="6"/>
      <c r="R285" s="6"/>
    </row>
    <row r="286" spans="1:18" ht="13.5" thickBot="1" x14ac:dyDescent="0.25">
      <c r="B286" s="111"/>
      <c r="C286" s="112"/>
      <c r="D286" s="629" t="s">
        <v>226</v>
      </c>
      <c r="E286" s="630">
        <f t="shared" ref="E286:J286" si="63">SUM(E283:E285)</f>
        <v>36</v>
      </c>
      <c r="F286" s="630">
        <f t="shared" si="63"/>
        <v>0</v>
      </c>
      <c r="G286" s="630">
        <f t="shared" si="63"/>
        <v>270</v>
      </c>
      <c r="H286" s="630">
        <f t="shared" si="63"/>
        <v>234</v>
      </c>
      <c r="I286" s="987">
        <f t="shared" si="63"/>
        <v>270</v>
      </c>
      <c r="J286" s="1001">
        <f t="shared" si="63"/>
        <v>1750</v>
      </c>
      <c r="K286" s="630">
        <f t="shared" ref="K286" si="64">SUM(K283:K284)</f>
        <v>250</v>
      </c>
      <c r="L286" s="630">
        <f>SUM(L283:L285)</f>
        <v>223</v>
      </c>
      <c r="M286" s="630">
        <f>SUM(M283:M285)</f>
        <v>0</v>
      </c>
      <c r="N286" s="630">
        <f>SUM(N283:N285)</f>
        <v>0</v>
      </c>
      <c r="P286" s="6"/>
      <c r="Q286" s="6"/>
      <c r="R286" s="6"/>
    </row>
    <row r="287" spans="1:18" x14ac:dyDescent="0.2">
      <c r="A287" s="1">
        <v>93</v>
      </c>
      <c r="B287" s="444">
        <v>6121</v>
      </c>
      <c r="C287" s="445">
        <v>3111</v>
      </c>
      <c r="D287" s="198" t="s">
        <v>392</v>
      </c>
      <c r="E287" s="128">
        <v>504</v>
      </c>
      <c r="F287" s="915">
        <v>350</v>
      </c>
      <c r="G287" s="33">
        <v>7</v>
      </c>
      <c r="H287" s="79">
        <v>7</v>
      </c>
      <c r="I287" s="80">
        <v>7</v>
      </c>
      <c r="J287" s="81">
        <v>600</v>
      </c>
      <c r="K287" s="107">
        <f t="shared" si="60"/>
        <v>250</v>
      </c>
      <c r="L287" s="80">
        <v>0</v>
      </c>
      <c r="M287" s="23">
        <v>0</v>
      </c>
      <c r="N287" s="83">
        <v>0</v>
      </c>
      <c r="P287" s="6"/>
      <c r="Q287" s="6"/>
      <c r="R287" s="6"/>
    </row>
    <row r="288" spans="1:18" ht="13.5" thickBot="1" x14ac:dyDescent="0.25">
      <c r="A288" s="1">
        <v>94</v>
      </c>
      <c r="B288" s="103">
        <v>6121</v>
      </c>
      <c r="C288" s="104">
        <v>3111</v>
      </c>
      <c r="D288" s="628" t="s">
        <v>393</v>
      </c>
      <c r="E288" s="626">
        <v>5703</v>
      </c>
      <c r="F288" s="895">
        <v>0</v>
      </c>
      <c r="G288" s="89">
        <v>65</v>
      </c>
      <c r="H288" s="88">
        <v>65</v>
      </c>
      <c r="I288" s="90">
        <v>65</v>
      </c>
      <c r="J288" s="91">
        <v>4500</v>
      </c>
      <c r="K288" s="88">
        <f t="shared" si="60"/>
        <v>4500</v>
      </c>
      <c r="L288" s="90">
        <v>0</v>
      </c>
      <c r="M288" s="92">
        <v>0</v>
      </c>
      <c r="N288" s="93">
        <v>0</v>
      </c>
      <c r="P288" s="6"/>
      <c r="Q288" s="6"/>
      <c r="R288" s="6"/>
    </row>
    <row r="289" spans="1:18" ht="13.5" thickBot="1" x14ac:dyDescent="0.25">
      <c r="B289" s="111"/>
      <c r="C289" s="112"/>
      <c r="D289" s="112" t="s">
        <v>220</v>
      </c>
      <c r="E289" s="603">
        <f t="shared" ref="E289:J289" si="65">SUM(E287:E288)</f>
        <v>6207</v>
      </c>
      <c r="F289" s="874">
        <f t="shared" si="65"/>
        <v>350</v>
      </c>
      <c r="G289" s="121">
        <f t="shared" si="65"/>
        <v>72</v>
      </c>
      <c r="H289" s="122">
        <f t="shared" si="65"/>
        <v>72</v>
      </c>
      <c r="I289" s="317">
        <f t="shared" si="65"/>
        <v>72</v>
      </c>
      <c r="J289" s="319">
        <f t="shared" si="65"/>
        <v>5100</v>
      </c>
      <c r="K289" s="132">
        <f t="shared" si="60"/>
        <v>4750</v>
      </c>
      <c r="L289" s="317">
        <f>SUM(L287:L288)</f>
        <v>0</v>
      </c>
      <c r="M289" s="120">
        <f>SUM(M287:M288)</f>
        <v>0</v>
      </c>
      <c r="N289" s="112">
        <f>SUM(N287:N288)</f>
        <v>0</v>
      </c>
      <c r="P289" s="6"/>
      <c r="Q289" s="6"/>
      <c r="R289" s="6"/>
    </row>
    <row r="290" spans="1:18" x14ac:dyDescent="0.2">
      <c r="A290" s="1">
        <v>95</v>
      </c>
      <c r="B290" s="77">
        <v>6121</v>
      </c>
      <c r="C290" s="78">
        <v>3319</v>
      </c>
      <c r="D290" s="22" t="s">
        <v>227</v>
      </c>
      <c r="E290" s="45">
        <v>0</v>
      </c>
      <c r="F290" s="915">
        <v>73</v>
      </c>
      <c r="G290" s="33">
        <v>0</v>
      </c>
      <c r="H290" s="79">
        <v>0</v>
      </c>
      <c r="I290" s="80">
        <v>0</v>
      </c>
      <c r="J290" s="81">
        <v>0</v>
      </c>
      <c r="K290" s="79">
        <f t="shared" si="60"/>
        <v>-73</v>
      </c>
      <c r="L290" s="80">
        <v>0</v>
      </c>
      <c r="M290" s="23">
        <v>0</v>
      </c>
      <c r="N290" s="83">
        <v>0</v>
      </c>
      <c r="P290" s="6"/>
      <c r="Q290" s="6"/>
      <c r="R290" s="6"/>
    </row>
    <row r="291" spans="1:18" ht="13.5" thickBot="1" x14ac:dyDescent="0.25">
      <c r="A291" s="1">
        <v>96</v>
      </c>
      <c r="B291" s="84">
        <v>6121</v>
      </c>
      <c r="C291" s="85">
        <v>3326</v>
      </c>
      <c r="D291" s="86" t="s">
        <v>228</v>
      </c>
      <c r="E291" s="87">
        <v>0</v>
      </c>
      <c r="F291" s="895">
        <v>0</v>
      </c>
      <c r="G291" s="89">
        <v>37675</v>
      </c>
      <c r="H291" s="88">
        <v>0</v>
      </c>
      <c r="I291" s="90">
        <v>0</v>
      </c>
      <c r="J291" s="91">
        <v>0</v>
      </c>
      <c r="K291" s="88">
        <f t="shared" si="60"/>
        <v>0</v>
      </c>
      <c r="L291" s="90">
        <v>0</v>
      </c>
      <c r="M291" s="92">
        <v>0</v>
      </c>
      <c r="N291" s="93">
        <v>0</v>
      </c>
      <c r="P291" s="6"/>
      <c r="Q291" s="6"/>
      <c r="R291" s="6"/>
    </row>
    <row r="292" spans="1:18" ht="13.5" thickBot="1" x14ac:dyDescent="0.25">
      <c r="B292" s="111"/>
      <c r="C292" s="113"/>
      <c r="D292" s="111" t="s">
        <v>394</v>
      </c>
      <c r="E292" s="633">
        <f t="shared" ref="E292:J292" si="66">SUM(E290:E291)</f>
        <v>0</v>
      </c>
      <c r="F292" s="874">
        <f t="shared" si="66"/>
        <v>73</v>
      </c>
      <c r="G292" s="121">
        <f t="shared" si="66"/>
        <v>37675</v>
      </c>
      <c r="H292" s="122">
        <f t="shared" si="66"/>
        <v>0</v>
      </c>
      <c r="I292" s="317">
        <f t="shared" si="66"/>
        <v>0</v>
      </c>
      <c r="J292" s="319">
        <f t="shared" si="66"/>
        <v>0</v>
      </c>
      <c r="K292" s="635">
        <f t="shared" si="60"/>
        <v>-73</v>
      </c>
      <c r="L292" s="317">
        <f>SUM(L290:L291)</f>
        <v>0</v>
      </c>
      <c r="M292" s="120">
        <f>SUM(M290:M291)</f>
        <v>0</v>
      </c>
      <c r="N292" s="112">
        <f>SUM(N290:N291)</f>
        <v>0</v>
      </c>
      <c r="P292" s="6"/>
      <c r="Q292" s="6"/>
      <c r="R292" s="6"/>
    </row>
    <row r="293" spans="1:18" x14ac:dyDescent="0.2">
      <c r="A293" s="1">
        <v>97</v>
      </c>
      <c r="B293" s="444">
        <v>6121</v>
      </c>
      <c r="C293" s="445">
        <v>3421</v>
      </c>
      <c r="D293" s="634" t="s">
        <v>450</v>
      </c>
      <c r="E293" s="45">
        <v>0</v>
      </c>
      <c r="F293" s="915">
        <v>0</v>
      </c>
      <c r="G293" s="33">
        <v>563</v>
      </c>
      <c r="H293" s="99">
        <v>562</v>
      </c>
      <c r="I293" s="80">
        <v>562</v>
      </c>
      <c r="J293" s="989">
        <v>650</v>
      </c>
      <c r="K293" s="79">
        <f t="shared" si="60"/>
        <v>650</v>
      </c>
      <c r="L293" s="22">
        <v>500</v>
      </c>
      <c r="M293" s="23">
        <v>500</v>
      </c>
      <c r="N293" s="83">
        <v>500</v>
      </c>
      <c r="P293" s="6"/>
      <c r="Q293" s="6"/>
      <c r="R293" s="6"/>
    </row>
    <row r="294" spans="1:18" x14ac:dyDescent="0.2">
      <c r="A294" s="1">
        <v>98</v>
      </c>
      <c r="B294" s="329">
        <v>6121</v>
      </c>
      <c r="C294" s="330">
        <v>3421</v>
      </c>
      <c r="D294" s="148" t="s">
        <v>230</v>
      </c>
      <c r="E294" s="149">
        <v>0</v>
      </c>
      <c r="F294" s="863">
        <v>0</v>
      </c>
      <c r="G294" s="327">
        <v>0</v>
      </c>
      <c r="H294" s="183">
        <v>0</v>
      </c>
      <c r="I294" s="236">
        <v>0</v>
      </c>
      <c r="J294" s="238">
        <v>0</v>
      </c>
      <c r="K294" s="183">
        <f>J294-F294</f>
        <v>0</v>
      </c>
      <c r="L294" s="170">
        <v>0</v>
      </c>
      <c r="M294" s="51">
        <v>0</v>
      </c>
      <c r="N294" s="433">
        <v>0</v>
      </c>
      <c r="P294" s="6"/>
      <c r="Q294" s="6"/>
      <c r="R294" s="6"/>
    </row>
    <row r="295" spans="1:18" s="7" customFormat="1" ht="13.5" thickBot="1" x14ac:dyDescent="0.25">
      <c r="B295" s="22"/>
      <c r="C295" s="22"/>
      <c r="D295" s="22"/>
      <c r="E295" s="168"/>
      <c r="F295" s="871"/>
      <c r="G295" s="33"/>
      <c r="H295" s="33"/>
      <c r="I295" s="80"/>
      <c r="J295" s="871"/>
      <c r="K295" s="33"/>
      <c r="L295" s="22"/>
      <c r="M295" s="22"/>
      <c r="N295" s="22"/>
      <c r="P295" s="10"/>
      <c r="Q295" s="10"/>
      <c r="R295" s="10"/>
    </row>
    <row r="296" spans="1:18" ht="13.5" thickBot="1" x14ac:dyDescent="0.25">
      <c r="B296" s="280"/>
      <c r="C296" s="371"/>
      <c r="D296" s="281"/>
      <c r="E296" s="282"/>
      <c r="F296" s="950"/>
      <c r="G296" s="283"/>
      <c r="H296" s="283"/>
      <c r="I296" s="283"/>
      <c r="J296" s="284"/>
      <c r="K296" s="284"/>
      <c r="L296" s="285"/>
      <c r="M296" s="285"/>
      <c r="N296" s="286"/>
      <c r="P296" s="6"/>
      <c r="Q296" s="6"/>
      <c r="R296" s="6"/>
    </row>
    <row r="297" spans="1:18" ht="13.5" thickBot="1" x14ac:dyDescent="0.25">
      <c r="B297" s="287"/>
      <c r="C297" s="619" t="s">
        <v>110</v>
      </c>
      <c r="D297" s="620"/>
      <c r="E297" s="400"/>
      <c r="F297" s="951"/>
      <c r="G297" s="290"/>
      <c r="H297" s="290"/>
      <c r="I297" s="290"/>
      <c r="J297" s="291"/>
      <c r="K297" s="291"/>
      <c r="L297" s="288"/>
      <c r="M297" s="288"/>
      <c r="N297" s="292"/>
      <c r="P297" s="6"/>
      <c r="Q297" s="6"/>
      <c r="R297" s="6"/>
    </row>
    <row r="298" spans="1:18" ht="13.5" thickBot="1" x14ac:dyDescent="0.25">
      <c r="B298" s="295"/>
      <c r="C298" s="621"/>
      <c r="D298" s="296"/>
      <c r="E298" s="297"/>
      <c r="F298" s="952"/>
      <c r="G298" s="298"/>
      <c r="H298" s="298"/>
      <c r="I298" s="298"/>
      <c r="J298" s="299"/>
      <c r="K298" s="299"/>
      <c r="L298" s="300"/>
      <c r="M298" s="300"/>
      <c r="N298" s="301"/>
      <c r="P298" s="6"/>
      <c r="Q298" s="6"/>
      <c r="R298" s="6"/>
    </row>
    <row r="299" spans="1:18" x14ac:dyDescent="0.2">
      <c r="B299" s="103"/>
      <c r="C299" s="104"/>
      <c r="D299" s="105"/>
      <c r="E299" s="106"/>
      <c r="F299" s="862"/>
      <c r="G299" s="108"/>
      <c r="H299" s="107"/>
      <c r="I299" s="231"/>
      <c r="J299" s="109"/>
      <c r="K299" s="107"/>
      <c r="L299" s="257"/>
      <c r="M299" s="259"/>
      <c r="N299" s="434"/>
      <c r="P299" s="6"/>
      <c r="Q299" s="6"/>
      <c r="R299" s="6"/>
    </row>
    <row r="300" spans="1:18" x14ac:dyDescent="0.2">
      <c r="A300" s="1">
        <v>99</v>
      </c>
      <c r="B300" s="329">
        <v>6121</v>
      </c>
      <c r="C300" s="330">
        <v>3429</v>
      </c>
      <c r="D300" s="148" t="s">
        <v>231</v>
      </c>
      <c r="E300" s="149">
        <v>78</v>
      </c>
      <c r="F300" s="863">
        <v>0</v>
      </c>
      <c r="G300" s="327">
        <v>181</v>
      </c>
      <c r="H300" s="183">
        <v>179</v>
      </c>
      <c r="I300" s="236">
        <v>179</v>
      </c>
      <c r="J300" s="238">
        <v>0</v>
      </c>
      <c r="K300" s="183">
        <f>J300-F300</f>
        <v>0</v>
      </c>
      <c r="L300" s="170">
        <v>0</v>
      </c>
      <c r="M300" s="51">
        <v>0</v>
      </c>
      <c r="N300" s="433">
        <v>0</v>
      </c>
      <c r="P300" s="6"/>
      <c r="Q300" s="6"/>
      <c r="R300" s="6"/>
    </row>
    <row r="301" spans="1:18" ht="13.5" thickBot="1" x14ac:dyDescent="0.25">
      <c r="A301" s="1">
        <v>100</v>
      </c>
      <c r="B301" s="363">
        <v>6121</v>
      </c>
      <c r="C301" s="364">
        <v>3429</v>
      </c>
      <c r="D301" s="365" t="s">
        <v>232</v>
      </c>
      <c r="E301" s="27">
        <v>733</v>
      </c>
      <c r="F301" s="864">
        <v>0</v>
      </c>
      <c r="G301" s="367">
        <v>3269</v>
      </c>
      <c r="H301" s="368">
        <v>3262</v>
      </c>
      <c r="I301" s="366">
        <v>3269</v>
      </c>
      <c r="J301" s="243">
        <v>0</v>
      </c>
      <c r="K301" s="368">
        <f t="shared" si="60"/>
        <v>0</v>
      </c>
      <c r="L301" s="172">
        <v>0</v>
      </c>
      <c r="M301" s="483">
        <v>0</v>
      </c>
      <c r="N301" s="454">
        <v>0</v>
      </c>
      <c r="P301" s="6"/>
      <c r="Q301" s="6"/>
      <c r="R301" s="6"/>
    </row>
    <row r="302" spans="1:18" ht="13.5" thickBot="1" x14ac:dyDescent="0.25">
      <c r="B302" s="111"/>
      <c r="C302" s="112"/>
      <c r="D302" s="113" t="s">
        <v>233</v>
      </c>
      <c r="E302" s="114">
        <f t="shared" ref="E302:J302" si="67">SUM(E293:E301)</f>
        <v>811</v>
      </c>
      <c r="F302" s="874">
        <f t="shared" si="67"/>
        <v>0</v>
      </c>
      <c r="G302" s="121">
        <f t="shared" si="67"/>
        <v>4013</v>
      </c>
      <c r="H302" s="122">
        <f t="shared" si="67"/>
        <v>4003</v>
      </c>
      <c r="I302" s="317">
        <f t="shared" si="67"/>
        <v>4010</v>
      </c>
      <c r="J302" s="319">
        <f t="shared" si="67"/>
        <v>650</v>
      </c>
      <c r="K302" s="132">
        <f t="shared" si="60"/>
        <v>650</v>
      </c>
      <c r="L302" s="113">
        <f>SUM(L293:L301)</f>
        <v>500</v>
      </c>
      <c r="M302" s="120">
        <f>SUM(M293:M301)</f>
        <v>500</v>
      </c>
      <c r="N302" s="112">
        <f>SUM(N293:N301)</f>
        <v>500</v>
      </c>
      <c r="P302" s="6"/>
      <c r="Q302" s="6"/>
      <c r="R302" s="6"/>
    </row>
    <row r="303" spans="1:18" x14ac:dyDescent="0.2">
      <c r="A303" s="1">
        <v>101</v>
      </c>
      <c r="B303" s="95">
        <v>6121</v>
      </c>
      <c r="C303" s="96">
        <v>3613</v>
      </c>
      <c r="D303" s="97" t="s">
        <v>362</v>
      </c>
      <c r="E303" s="98">
        <v>156</v>
      </c>
      <c r="F303" s="867">
        <v>0</v>
      </c>
      <c r="G303" s="100">
        <v>0</v>
      </c>
      <c r="H303" s="99">
        <v>0</v>
      </c>
      <c r="I303" s="100">
        <v>0</v>
      </c>
      <c r="J303" s="101">
        <v>0</v>
      </c>
      <c r="K303" s="99">
        <f t="shared" ref="K303:K309" si="68">J303-F303</f>
        <v>0</v>
      </c>
      <c r="L303" s="100">
        <v>0</v>
      </c>
      <c r="M303" s="99">
        <v>0</v>
      </c>
      <c r="N303" s="102">
        <v>0</v>
      </c>
      <c r="P303" s="6"/>
      <c r="Q303" s="6"/>
      <c r="R303" s="6"/>
    </row>
    <row r="304" spans="1:18" ht="13.5" thickBot="1" x14ac:dyDescent="0.25">
      <c r="A304" s="1">
        <v>102</v>
      </c>
      <c r="B304" s="103">
        <v>6121</v>
      </c>
      <c r="C304" s="104">
        <v>3725</v>
      </c>
      <c r="D304" s="105" t="s">
        <v>434</v>
      </c>
      <c r="E304" s="106">
        <v>0</v>
      </c>
      <c r="F304" s="862">
        <v>0</v>
      </c>
      <c r="G304" s="108">
        <v>116</v>
      </c>
      <c r="H304" s="107">
        <v>115</v>
      </c>
      <c r="I304" s="108">
        <v>116</v>
      </c>
      <c r="J304" s="109">
        <v>0</v>
      </c>
      <c r="K304" s="107">
        <f t="shared" si="68"/>
        <v>0</v>
      </c>
      <c r="L304" s="108">
        <v>0</v>
      </c>
      <c r="M304" s="107">
        <v>0</v>
      </c>
      <c r="N304" s="110">
        <v>0</v>
      </c>
      <c r="P304" s="6"/>
      <c r="Q304" s="6"/>
      <c r="R304" s="6"/>
    </row>
    <row r="305" spans="1:18" ht="13.5" thickBot="1" x14ac:dyDescent="0.25">
      <c r="B305" s="111"/>
      <c r="C305" s="112"/>
      <c r="D305" s="113" t="s">
        <v>235</v>
      </c>
      <c r="E305" s="114">
        <f t="shared" ref="E305:J305" si="69">SUM(E303:E304)</f>
        <v>156</v>
      </c>
      <c r="F305" s="911">
        <f t="shared" si="69"/>
        <v>0</v>
      </c>
      <c r="G305" s="114">
        <f t="shared" si="69"/>
        <v>116</v>
      </c>
      <c r="H305" s="114">
        <f t="shared" si="69"/>
        <v>115</v>
      </c>
      <c r="I305" s="633">
        <f t="shared" si="69"/>
        <v>116</v>
      </c>
      <c r="J305" s="115">
        <f t="shared" si="69"/>
        <v>0</v>
      </c>
      <c r="K305" s="635">
        <f t="shared" si="68"/>
        <v>0</v>
      </c>
      <c r="L305" s="114">
        <f>SUM(L303:L304)</f>
        <v>0</v>
      </c>
      <c r="M305" s="114">
        <f>SUM(M303:M304)</f>
        <v>0</v>
      </c>
      <c r="N305" s="114">
        <f>SUM(N303:N304)</f>
        <v>0</v>
      </c>
      <c r="P305" s="6"/>
      <c r="Q305" s="6"/>
      <c r="R305" s="6"/>
    </row>
    <row r="306" spans="1:18" x14ac:dyDescent="0.2">
      <c r="A306" s="1">
        <v>103</v>
      </c>
      <c r="B306" s="95">
        <v>6121</v>
      </c>
      <c r="C306" s="96">
        <v>6171</v>
      </c>
      <c r="D306" s="97" t="s">
        <v>236</v>
      </c>
      <c r="E306" s="98">
        <v>30</v>
      </c>
      <c r="F306" s="867">
        <v>0</v>
      </c>
      <c r="G306" s="100">
        <v>0</v>
      </c>
      <c r="H306" s="99">
        <v>0</v>
      </c>
      <c r="I306" s="100">
        <v>0</v>
      </c>
      <c r="J306" s="101">
        <v>0</v>
      </c>
      <c r="K306" s="99">
        <f t="shared" si="68"/>
        <v>0</v>
      </c>
      <c r="L306" s="100">
        <v>0</v>
      </c>
      <c r="M306" s="99">
        <v>0</v>
      </c>
      <c r="N306" s="102">
        <v>0</v>
      </c>
      <c r="P306" s="6"/>
      <c r="Q306" s="6"/>
      <c r="R306" s="6"/>
    </row>
    <row r="307" spans="1:18" ht="13.5" thickBot="1" x14ac:dyDescent="0.25">
      <c r="A307" s="1">
        <v>104</v>
      </c>
      <c r="B307" s="103">
        <v>6121</v>
      </c>
      <c r="C307" s="104">
        <v>6171</v>
      </c>
      <c r="D307" s="105" t="s">
        <v>363</v>
      </c>
      <c r="E307" s="106">
        <v>267</v>
      </c>
      <c r="F307" s="862">
        <v>0</v>
      </c>
      <c r="G307" s="108">
        <v>62</v>
      </c>
      <c r="H307" s="107">
        <v>30</v>
      </c>
      <c r="I307" s="108">
        <v>62</v>
      </c>
      <c r="J307" s="109">
        <v>0</v>
      </c>
      <c r="K307" s="107">
        <f t="shared" si="68"/>
        <v>0</v>
      </c>
      <c r="L307" s="108">
        <v>0</v>
      </c>
      <c r="M307" s="107">
        <v>0</v>
      </c>
      <c r="N307" s="110">
        <v>0</v>
      </c>
      <c r="P307" s="6"/>
      <c r="Q307" s="6"/>
      <c r="R307" s="6"/>
    </row>
    <row r="308" spans="1:18" ht="13.5" thickBot="1" x14ac:dyDescent="0.25">
      <c r="B308" s="119"/>
      <c r="C308" s="111"/>
      <c r="D308" s="120" t="s">
        <v>237</v>
      </c>
      <c r="E308" s="114">
        <f t="shared" ref="E308:J308" si="70">SUM(E306:E307)</f>
        <v>297</v>
      </c>
      <c r="F308" s="911">
        <f t="shared" si="70"/>
        <v>0</v>
      </c>
      <c r="G308" s="114">
        <f t="shared" si="70"/>
        <v>62</v>
      </c>
      <c r="H308" s="114">
        <f t="shared" si="70"/>
        <v>30</v>
      </c>
      <c r="I308" s="114">
        <f t="shared" si="70"/>
        <v>62</v>
      </c>
      <c r="J308" s="115">
        <f t="shared" si="70"/>
        <v>0</v>
      </c>
      <c r="K308" s="635">
        <f t="shared" si="68"/>
        <v>0</v>
      </c>
      <c r="L308" s="121">
        <f>SUM(L306:L307)</f>
        <v>0</v>
      </c>
      <c r="M308" s="122">
        <f>SUM(M306:M307)</f>
        <v>0</v>
      </c>
      <c r="N308" s="123">
        <f>SUM(N306:N307)</f>
        <v>0</v>
      </c>
      <c r="P308" s="6"/>
      <c r="Q308" s="6"/>
      <c r="R308" s="6"/>
    </row>
    <row r="309" spans="1:18" ht="13.5" thickBot="1" x14ac:dyDescent="0.25">
      <c r="B309" s="453"/>
      <c r="C309" s="454"/>
      <c r="D309" s="216" t="s">
        <v>47</v>
      </c>
      <c r="E309" s="132">
        <f t="shared" ref="E309:J309" si="71">SUM(E282+E286+E289+E292+E302+E305+E308)</f>
        <v>8103</v>
      </c>
      <c r="F309" s="860">
        <f t="shared" si="71"/>
        <v>1353</v>
      </c>
      <c r="G309" s="132">
        <f t="shared" si="71"/>
        <v>49349</v>
      </c>
      <c r="H309" s="132">
        <f t="shared" si="71"/>
        <v>8994</v>
      </c>
      <c r="I309" s="132">
        <f t="shared" si="71"/>
        <v>11671</v>
      </c>
      <c r="J309" s="222">
        <f t="shared" si="71"/>
        <v>15100</v>
      </c>
      <c r="K309" s="132">
        <f t="shared" si="68"/>
        <v>13747</v>
      </c>
      <c r="L309" s="132">
        <f>SUM(L282+L286+L289+L292+L302+L305+L308)</f>
        <v>5723</v>
      </c>
      <c r="M309" s="132">
        <f>SUM(M282+M286+M289+M292+M302+M305+M308)</f>
        <v>500</v>
      </c>
      <c r="N309" s="132">
        <f>SUM(N282+N286+N289+N292+N302+N305+N308)</f>
        <v>500</v>
      </c>
      <c r="P309" s="6"/>
      <c r="Q309" s="6"/>
      <c r="R309" s="6"/>
    </row>
    <row r="310" spans="1:18" x14ac:dyDescent="0.2">
      <c r="B310" s="22"/>
      <c r="C310" s="22"/>
      <c r="D310" s="200"/>
      <c r="E310" s="393"/>
      <c r="F310" s="884"/>
      <c r="G310" s="393"/>
      <c r="H310" s="393"/>
      <c r="I310" s="393"/>
      <c r="J310" s="884"/>
      <c r="K310" s="393"/>
      <c r="L310" s="393"/>
      <c r="M310" s="393"/>
      <c r="N310" s="393"/>
      <c r="P310" s="6"/>
      <c r="Q310" s="6"/>
      <c r="R310" s="6"/>
    </row>
    <row r="311" spans="1:18" x14ac:dyDescent="0.2">
      <c r="B311" s="22"/>
      <c r="C311" s="22"/>
      <c r="D311" s="200"/>
      <c r="E311" s="393"/>
      <c r="F311" s="884"/>
      <c r="G311" s="393"/>
      <c r="H311" s="393"/>
      <c r="I311" s="393"/>
      <c r="J311" s="884"/>
      <c r="K311" s="393"/>
      <c r="L311" s="393"/>
      <c r="M311" s="393"/>
      <c r="N311" s="393"/>
      <c r="P311" s="6"/>
      <c r="Q311" s="6"/>
      <c r="R311" s="6"/>
    </row>
    <row r="312" spans="1:18" ht="13.5" thickBot="1" x14ac:dyDescent="0.25">
      <c r="B312" s="274" t="s">
        <v>111</v>
      </c>
      <c r="C312" s="275"/>
      <c r="D312" s="275"/>
      <c r="E312" s="416"/>
      <c r="F312" s="869"/>
      <c r="G312" s="277"/>
      <c r="H312" s="278"/>
      <c r="I312" s="278"/>
      <c r="J312" s="278"/>
      <c r="K312" s="278"/>
      <c r="L312" s="279"/>
      <c r="M312" s="279"/>
      <c r="N312" s="279"/>
      <c r="P312" s="6"/>
      <c r="Q312" s="6"/>
      <c r="R312" s="6"/>
    </row>
    <row r="313" spans="1:18" ht="13.5" thickBot="1" x14ac:dyDescent="0.25">
      <c r="B313" s="280"/>
      <c r="C313" s="281"/>
      <c r="D313" s="281"/>
      <c r="E313" s="282"/>
      <c r="F313" s="950"/>
      <c r="G313" s="283"/>
      <c r="H313" s="283"/>
      <c r="I313" s="283"/>
      <c r="J313" s="284"/>
      <c r="K313" s="284"/>
      <c r="L313" s="285"/>
      <c r="M313" s="285"/>
      <c r="N313" s="286"/>
      <c r="P313" s="6"/>
      <c r="Q313" s="6"/>
      <c r="R313" s="6"/>
    </row>
    <row r="314" spans="1:18" ht="13.5" thickBot="1" x14ac:dyDescent="0.25">
      <c r="B314" s="287"/>
      <c r="C314" s="288"/>
      <c r="D314" s="219" t="s">
        <v>32</v>
      </c>
      <c r="E314" s="289"/>
      <c r="F314" s="951"/>
      <c r="G314" s="290"/>
      <c r="H314" s="290"/>
      <c r="I314" s="290"/>
      <c r="J314" s="291"/>
      <c r="K314" s="291"/>
      <c r="L314" s="288"/>
      <c r="M314" s="288"/>
      <c r="N314" s="292"/>
      <c r="P314" s="6"/>
      <c r="Q314" s="6"/>
      <c r="R314" s="6"/>
    </row>
    <row r="315" spans="1:18" ht="13.5" thickBot="1" x14ac:dyDescent="0.25">
      <c r="B315" s="295"/>
      <c r="C315" s="296"/>
      <c r="D315" s="296" t="s">
        <v>33</v>
      </c>
      <c r="E315" s="297"/>
      <c r="F315" s="952"/>
      <c r="G315" s="298"/>
      <c r="H315" s="298"/>
      <c r="I315" s="298"/>
      <c r="J315" s="299"/>
      <c r="K315" s="299"/>
      <c r="L315" s="300"/>
      <c r="M315" s="300"/>
      <c r="N315" s="301"/>
      <c r="P315" s="6"/>
      <c r="Q315" s="6"/>
      <c r="R315" s="6"/>
    </row>
    <row r="316" spans="1:18" s="4" customFormat="1" ht="25.5" thickBot="1" x14ac:dyDescent="0.3">
      <c r="B316" s="208"/>
      <c r="C316" s="209"/>
      <c r="D316" s="210" t="s">
        <v>0</v>
      </c>
      <c r="E316" s="211" t="s">
        <v>345</v>
      </c>
      <c r="F316" s="949" t="s">
        <v>346</v>
      </c>
      <c r="G316" s="212" t="s">
        <v>347</v>
      </c>
      <c r="H316" s="213" t="s">
        <v>348</v>
      </c>
      <c r="I316" s="213" t="s">
        <v>349</v>
      </c>
      <c r="J316" s="214" t="s">
        <v>350</v>
      </c>
      <c r="K316" s="215" t="s">
        <v>351</v>
      </c>
      <c r="L316" s="62" t="s">
        <v>7</v>
      </c>
      <c r="M316" s="216" t="s">
        <v>8</v>
      </c>
      <c r="N316" s="63" t="s">
        <v>352</v>
      </c>
    </row>
    <row r="317" spans="1:18" x14ac:dyDescent="0.2">
      <c r="A317" s="1">
        <v>105</v>
      </c>
      <c r="B317" s="471">
        <v>1332</v>
      </c>
      <c r="C317" s="472"/>
      <c r="D317" s="636" t="s">
        <v>112</v>
      </c>
      <c r="E317" s="543">
        <v>10</v>
      </c>
      <c r="F317" s="922">
        <v>6</v>
      </c>
      <c r="G317" s="362">
        <v>6</v>
      </c>
      <c r="H317" s="362">
        <v>10</v>
      </c>
      <c r="I317" s="308">
        <v>10</v>
      </c>
      <c r="J317" s="638">
        <v>0</v>
      </c>
      <c r="K317" s="34">
        <f>J317-F317</f>
        <v>-6</v>
      </c>
      <c r="L317" s="477">
        <v>0</v>
      </c>
      <c r="M317" s="480">
        <v>0</v>
      </c>
      <c r="N317" s="636">
        <v>0</v>
      </c>
      <c r="P317" s="6"/>
      <c r="Q317" s="6"/>
      <c r="R317" s="6"/>
    </row>
    <row r="318" spans="1:18" ht="13.5" thickBot="1" x14ac:dyDescent="0.25">
      <c r="A318" s="1">
        <v>106</v>
      </c>
      <c r="B318" s="103">
        <v>1361</v>
      </c>
      <c r="C318" s="104"/>
      <c r="D318" s="639" t="s">
        <v>113</v>
      </c>
      <c r="E318" s="640">
        <v>56</v>
      </c>
      <c r="F318" s="923">
        <v>70</v>
      </c>
      <c r="G318" s="88">
        <v>70</v>
      </c>
      <c r="H318" s="107">
        <v>45</v>
      </c>
      <c r="I318" s="108">
        <v>70</v>
      </c>
      <c r="J318" s="642">
        <v>50</v>
      </c>
      <c r="K318" s="88">
        <f>J318-F318</f>
        <v>-20</v>
      </c>
      <c r="L318" s="92">
        <v>50</v>
      </c>
      <c r="M318" s="93">
        <v>50</v>
      </c>
      <c r="N318" s="628">
        <v>50</v>
      </c>
      <c r="P318" s="6"/>
      <c r="Q318" s="6"/>
      <c r="R318" s="6"/>
    </row>
    <row r="319" spans="1:18" ht="13.5" thickBot="1" x14ac:dyDescent="0.25">
      <c r="B319" s="29"/>
      <c r="C319" s="369"/>
      <c r="D319" s="63" t="s">
        <v>47</v>
      </c>
      <c r="E319" s="137">
        <f>SUM(E317:E318)</f>
        <v>66</v>
      </c>
      <c r="F319" s="892">
        <f t="shared" ref="F319:L319" si="72">SUM(F317:F318)</f>
        <v>76</v>
      </c>
      <c r="G319" s="132">
        <f t="shared" si="72"/>
        <v>76</v>
      </c>
      <c r="H319" s="132">
        <f t="shared" si="72"/>
        <v>55</v>
      </c>
      <c r="I319" s="383">
        <f t="shared" si="72"/>
        <v>80</v>
      </c>
      <c r="J319" s="435">
        <f t="shared" si="72"/>
        <v>50</v>
      </c>
      <c r="K319" s="132">
        <f>J319-F319</f>
        <v>-26</v>
      </c>
      <c r="L319" s="63">
        <f t="shared" si="72"/>
        <v>50</v>
      </c>
      <c r="M319" s="390">
        <f>SUM(M317:M318)</f>
        <v>50</v>
      </c>
      <c r="N319" s="390">
        <f>SUM(N317:N318)</f>
        <v>50</v>
      </c>
      <c r="P319" s="6"/>
      <c r="Q319" s="6"/>
      <c r="R319" s="6"/>
    </row>
    <row r="320" spans="1:18" x14ac:dyDescent="0.2">
      <c r="B320" s="280"/>
      <c r="C320" s="281"/>
      <c r="D320" s="281"/>
      <c r="E320" s="282"/>
      <c r="F320" s="950"/>
      <c r="G320" s="283"/>
      <c r="H320" s="283"/>
      <c r="I320" s="283"/>
      <c r="J320" s="284"/>
      <c r="K320" s="284"/>
      <c r="L320" s="285"/>
      <c r="M320" s="285"/>
      <c r="N320" s="286"/>
      <c r="P320" s="6"/>
      <c r="Q320" s="6"/>
      <c r="R320" s="6"/>
    </row>
    <row r="321" spans="1:18" x14ac:dyDescent="0.2">
      <c r="B321" s="287"/>
      <c r="C321" s="293"/>
      <c r="D321" s="293" t="s">
        <v>48</v>
      </c>
      <c r="E321" s="294"/>
      <c r="F321" s="951"/>
      <c r="G321" s="290"/>
      <c r="H321" s="290"/>
      <c r="I321" s="290"/>
      <c r="J321" s="291"/>
      <c r="K321" s="291"/>
      <c r="L321" s="288"/>
      <c r="M321" s="288"/>
      <c r="N321" s="292"/>
      <c r="P321" s="6"/>
      <c r="Q321" s="6"/>
      <c r="R321" s="6"/>
    </row>
    <row r="322" spans="1:18" ht="13.5" thickBot="1" x14ac:dyDescent="0.25">
      <c r="B322" s="295"/>
      <c r="C322" s="296"/>
      <c r="D322" s="296"/>
      <c r="E322" s="297"/>
      <c r="F322" s="952"/>
      <c r="G322" s="298"/>
      <c r="H322" s="298"/>
      <c r="I322" s="298"/>
      <c r="J322" s="299"/>
      <c r="K322" s="299"/>
      <c r="L322" s="300"/>
      <c r="M322" s="300"/>
      <c r="N322" s="301"/>
      <c r="P322" s="6"/>
      <c r="Q322" s="6"/>
      <c r="R322" s="6"/>
    </row>
    <row r="323" spans="1:18" s="4" customFormat="1" ht="25.5" thickBot="1" x14ac:dyDescent="0.3">
      <c r="B323" s="208"/>
      <c r="C323" s="596"/>
      <c r="D323" s="209" t="s">
        <v>0</v>
      </c>
      <c r="E323" s="211" t="s">
        <v>345</v>
      </c>
      <c r="F323" s="949" t="s">
        <v>346</v>
      </c>
      <c r="G323" s="212" t="s">
        <v>347</v>
      </c>
      <c r="H323" s="302" t="s">
        <v>348</v>
      </c>
      <c r="I323" s="213" t="s">
        <v>349</v>
      </c>
      <c r="J323" s="214" t="s">
        <v>350</v>
      </c>
      <c r="K323" s="215" t="s">
        <v>351</v>
      </c>
      <c r="L323" s="62" t="s">
        <v>7</v>
      </c>
      <c r="M323" s="63" t="s">
        <v>8</v>
      </c>
      <c r="N323" s="390" t="s">
        <v>352</v>
      </c>
    </row>
    <row r="324" spans="1:18" x14ac:dyDescent="0.2">
      <c r="A324" s="1">
        <v>107</v>
      </c>
      <c r="B324" s="586">
        <v>2212</v>
      </c>
      <c r="C324" s="697">
        <v>1014</v>
      </c>
      <c r="D324" s="685" t="s">
        <v>364</v>
      </c>
      <c r="E324" s="45">
        <v>2</v>
      </c>
      <c r="F324" s="870">
        <v>0</v>
      </c>
      <c r="G324" s="34">
        <v>0</v>
      </c>
      <c r="H324" s="197">
        <v>1</v>
      </c>
      <c r="I324" s="248">
        <v>1</v>
      </c>
      <c r="J324" s="686">
        <v>0</v>
      </c>
      <c r="K324" s="34">
        <f t="shared" ref="K324:K343" si="73">J324-F324</f>
        <v>0</v>
      </c>
      <c r="L324" s="685">
        <v>0</v>
      </c>
      <c r="M324" s="21">
        <v>0</v>
      </c>
      <c r="N324" s="188">
        <v>0</v>
      </c>
      <c r="P324" s="6"/>
      <c r="Q324" s="6"/>
      <c r="R324" s="6"/>
    </row>
    <row r="325" spans="1:18" ht="13.5" thickBot="1" x14ac:dyDescent="0.25">
      <c r="A325" s="1">
        <v>108</v>
      </c>
      <c r="B325" s="258">
        <v>2324</v>
      </c>
      <c r="C325" s="628">
        <v>1014</v>
      </c>
      <c r="D325" s="257" t="s">
        <v>365</v>
      </c>
      <c r="E325" s="87">
        <v>1</v>
      </c>
      <c r="F325" s="1105">
        <v>0</v>
      </c>
      <c r="G325" s="88">
        <v>0</v>
      </c>
      <c r="H325" s="89">
        <v>1</v>
      </c>
      <c r="I325" s="388">
        <v>1</v>
      </c>
      <c r="J325" s="131">
        <v>0</v>
      </c>
      <c r="K325" s="88">
        <f t="shared" si="73"/>
        <v>0</v>
      </c>
      <c r="L325" s="86">
        <v>0</v>
      </c>
      <c r="M325" s="92">
        <v>0</v>
      </c>
      <c r="N325" s="93">
        <v>0</v>
      </c>
      <c r="P325" s="6"/>
      <c r="Q325" s="6"/>
      <c r="R325" s="6"/>
    </row>
    <row r="326" spans="1:18" ht="13.5" thickBot="1" x14ac:dyDescent="0.25">
      <c r="B326" s="29"/>
      <c r="C326" s="369"/>
      <c r="D326" s="113" t="s">
        <v>440</v>
      </c>
      <c r="E326" s="988">
        <f t="shared" ref="E326:J326" si="74">SUM(E324:E325)</f>
        <v>3</v>
      </c>
      <c r="F326" s="1106">
        <f t="shared" si="74"/>
        <v>0</v>
      </c>
      <c r="G326" s="631">
        <f t="shared" si="74"/>
        <v>0</v>
      </c>
      <c r="H326" s="632">
        <f t="shared" si="74"/>
        <v>2</v>
      </c>
      <c r="I326" s="644">
        <f t="shared" si="74"/>
        <v>2</v>
      </c>
      <c r="J326" s="126">
        <f t="shared" si="74"/>
        <v>0</v>
      </c>
      <c r="K326" s="132">
        <f t="shared" si="73"/>
        <v>0</v>
      </c>
      <c r="L326" s="1107">
        <v>0</v>
      </c>
      <c r="M326" s="646">
        <v>0</v>
      </c>
      <c r="N326" s="629">
        <f>SUM(N324:N325)</f>
        <v>0</v>
      </c>
      <c r="P326" s="6"/>
      <c r="Q326" s="6"/>
      <c r="R326" s="6"/>
    </row>
    <row r="327" spans="1:18" x14ac:dyDescent="0.2">
      <c r="A327" s="1">
        <v>107</v>
      </c>
      <c r="B327" s="586">
        <v>2212</v>
      </c>
      <c r="C327" s="697">
        <v>3719</v>
      </c>
      <c r="D327" s="685" t="s">
        <v>437</v>
      </c>
      <c r="E327" s="45">
        <v>0</v>
      </c>
      <c r="F327" s="870">
        <v>0</v>
      </c>
      <c r="G327" s="34">
        <v>0</v>
      </c>
      <c r="H327" s="197">
        <v>4</v>
      </c>
      <c r="I327" s="248">
        <v>4</v>
      </c>
      <c r="J327" s="686">
        <v>0</v>
      </c>
      <c r="K327" s="34">
        <f t="shared" ref="K327:K329" si="75">J327-F327</f>
        <v>0</v>
      </c>
      <c r="L327" s="685">
        <v>0</v>
      </c>
      <c r="M327" s="21">
        <v>0</v>
      </c>
      <c r="N327" s="188">
        <v>0</v>
      </c>
      <c r="P327" s="6"/>
      <c r="Q327" s="6"/>
      <c r="R327" s="6"/>
    </row>
    <row r="328" spans="1:18" ht="13.5" thickBot="1" x14ac:dyDescent="0.25">
      <c r="A328" s="1">
        <v>108</v>
      </c>
      <c r="B328" s="258">
        <v>2324</v>
      </c>
      <c r="C328" s="628">
        <v>3719</v>
      </c>
      <c r="D328" s="257" t="s">
        <v>438</v>
      </c>
      <c r="E328" s="87">
        <v>0</v>
      </c>
      <c r="F328" s="1105">
        <v>0</v>
      </c>
      <c r="G328" s="88">
        <v>0</v>
      </c>
      <c r="H328" s="89">
        <v>2</v>
      </c>
      <c r="I328" s="388">
        <v>2</v>
      </c>
      <c r="J328" s="131">
        <v>0</v>
      </c>
      <c r="K328" s="88">
        <f t="shared" si="75"/>
        <v>0</v>
      </c>
      <c r="L328" s="86">
        <v>0</v>
      </c>
      <c r="M328" s="92">
        <v>0</v>
      </c>
      <c r="N328" s="93">
        <v>0</v>
      </c>
      <c r="P328" s="6"/>
      <c r="Q328" s="6"/>
      <c r="R328" s="6"/>
    </row>
    <row r="329" spans="1:18" ht="13.5" thickBot="1" x14ac:dyDescent="0.25">
      <c r="B329" s="29"/>
      <c r="C329" s="369"/>
      <c r="D329" s="113" t="s">
        <v>439</v>
      </c>
      <c r="E329" s="988">
        <f t="shared" ref="E329:J329" si="76">SUM(E327:E328)</f>
        <v>0</v>
      </c>
      <c r="F329" s="1106">
        <f t="shared" si="76"/>
        <v>0</v>
      </c>
      <c r="G329" s="631">
        <f t="shared" si="76"/>
        <v>0</v>
      </c>
      <c r="H329" s="632">
        <f t="shared" si="76"/>
        <v>6</v>
      </c>
      <c r="I329" s="644">
        <f t="shared" si="76"/>
        <v>6</v>
      </c>
      <c r="J329" s="126">
        <f t="shared" si="76"/>
        <v>0</v>
      </c>
      <c r="K329" s="132">
        <f t="shared" si="75"/>
        <v>0</v>
      </c>
      <c r="L329" s="1107">
        <v>0</v>
      </c>
      <c r="M329" s="646">
        <v>0</v>
      </c>
      <c r="N329" s="629">
        <f>SUM(N327:N328)</f>
        <v>0</v>
      </c>
      <c r="P329" s="6"/>
      <c r="Q329" s="6"/>
      <c r="R329" s="6"/>
    </row>
    <row r="330" spans="1:18" ht="13.5" thickBot="1" x14ac:dyDescent="0.25">
      <c r="B330" s="479">
        <v>2212</v>
      </c>
      <c r="C330" s="636">
        <v>3722</v>
      </c>
      <c r="D330" s="476" t="s">
        <v>442</v>
      </c>
      <c r="E330" s="15">
        <v>0</v>
      </c>
      <c r="F330" s="1118">
        <v>0</v>
      </c>
      <c r="G330" s="362">
        <v>0</v>
      </c>
      <c r="H330" s="308">
        <v>5</v>
      </c>
      <c r="I330" s="228">
        <v>5</v>
      </c>
      <c r="J330" s="1119">
        <v>0</v>
      </c>
      <c r="K330" s="362">
        <v>0</v>
      </c>
      <c r="L330" s="476">
        <v>0</v>
      </c>
      <c r="M330" s="477">
        <v>0</v>
      </c>
      <c r="N330" s="480">
        <v>0</v>
      </c>
      <c r="P330" s="6"/>
      <c r="Q330" s="6"/>
      <c r="R330" s="6"/>
    </row>
    <row r="331" spans="1:18" x14ac:dyDescent="0.2">
      <c r="B331" s="588">
        <v>2324</v>
      </c>
      <c r="C331" s="463">
        <v>3722</v>
      </c>
      <c r="D331" s="170" t="s">
        <v>443</v>
      </c>
      <c r="E331" s="15">
        <v>0</v>
      </c>
      <c r="F331" s="1118">
        <v>0</v>
      </c>
      <c r="G331" s="362">
        <v>0</v>
      </c>
      <c r="H331" s="308">
        <v>1</v>
      </c>
      <c r="I331" s="228">
        <v>1</v>
      </c>
      <c r="J331" s="1119">
        <v>0</v>
      </c>
      <c r="K331" s="362">
        <v>0</v>
      </c>
      <c r="L331" s="476">
        <v>0</v>
      </c>
      <c r="M331" s="477">
        <v>0</v>
      </c>
      <c r="N331" s="480">
        <v>0</v>
      </c>
      <c r="P331" s="6"/>
      <c r="Q331" s="6"/>
      <c r="R331" s="6"/>
    </row>
    <row r="332" spans="1:18" ht="13.5" thickBot="1" x14ac:dyDescent="0.25">
      <c r="A332" s="1">
        <v>109</v>
      </c>
      <c r="B332" s="77">
        <v>2324</v>
      </c>
      <c r="C332" s="613">
        <v>3725</v>
      </c>
      <c r="D332" s="22" t="s">
        <v>444</v>
      </c>
      <c r="E332" s="166">
        <v>4297</v>
      </c>
      <c r="F332" s="871">
        <v>4000</v>
      </c>
      <c r="G332" s="79">
        <v>4000</v>
      </c>
      <c r="H332" s="33">
        <v>4122</v>
      </c>
      <c r="I332" s="129">
        <v>4122</v>
      </c>
      <c r="J332" s="35">
        <v>3500</v>
      </c>
      <c r="K332" s="368">
        <f t="shared" si="73"/>
        <v>-500</v>
      </c>
      <c r="L332" s="22">
        <v>3500</v>
      </c>
      <c r="M332" s="23">
        <v>3500</v>
      </c>
      <c r="N332" s="83">
        <v>3500</v>
      </c>
      <c r="P332" s="6"/>
      <c r="Q332" s="6"/>
      <c r="R332" s="6"/>
    </row>
    <row r="333" spans="1:18" ht="13.5" thickBot="1" x14ac:dyDescent="0.25">
      <c r="B333" s="29"/>
      <c r="C333" s="369"/>
      <c r="D333" s="113" t="s">
        <v>441</v>
      </c>
      <c r="E333" s="122">
        <f t="shared" ref="E333:J333" si="77">SUM(E330:E332)</f>
        <v>4297</v>
      </c>
      <c r="F333" s="121">
        <f t="shared" si="77"/>
        <v>4000</v>
      </c>
      <c r="G333" s="122">
        <f t="shared" si="77"/>
        <v>4000</v>
      </c>
      <c r="H333" s="121">
        <f t="shared" si="77"/>
        <v>4128</v>
      </c>
      <c r="I333" s="122">
        <f t="shared" si="77"/>
        <v>4128</v>
      </c>
      <c r="J333" s="978">
        <f t="shared" si="77"/>
        <v>3500</v>
      </c>
      <c r="K333" s="132">
        <f t="shared" si="73"/>
        <v>-500</v>
      </c>
      <c r="L333" s="121">
        <f>SUM(L332)</f>
        <v>3500</v>
      </c>
      <c r="M333" s="122">
        <f>SUM(M332)</f>
        <v>3500</v>
      </c>
      <c r="N333" s="123">
        <f>SUM(N332)</f>
        <v>3500</v>
      </c>
      <c r="P333" s="6"/>
      <c r="Q333" s="6"/>
      <c r="R333" s="6"/>
    </row>
    <row r="334" spans="1:18" x14ac:dyDescent="0.2">
      <c r="A334" s="1">
        <v>110</v>
      </c>
      <c r="B334" s="684">
        <v>2211</v>
      </c>
      <c r="C334" s="697">
        <v>3745</v>
      </c>
      <c r="D334" s="22" t="s">
        <v>117</v>
      </c>
      <c r="E334" s="166">
        <v>0</v>
      </c>
      <c r="F334" s="871">
        <v>0</v>
      </c>
      <c r="G334" s="79">
        <v>0</v>
      </c>
      <c r="H334" s="33">
        <v>0</v>
      </c>
      <c r="I334" s="129">
        <v>0</v>
      </c>
      <c r="J334" s="35">
        <v>0</v>
      </c>
      <c r="K334" s="34">
        <f t="shared" si="73"/>
        <v>0</v>
      </c>
      <c r="L334" s="33">
        <v>0</v>
      </c>
      <c r="M334" s="79">
        <v>0</v>
      </c>
      <c r="N334" s="741">
        <v>0</v>
      </c>
      <c r="P334" s="6"/>
      <c r="Q334" s="6"/>
      <c r="R334" s="6"/>
    </row>
    <row r="335" spans="1:18" ht="13.5" thickBot="1" x14ac:dyDescent="0.25">
      <c r="A335" s="1">
        <v>111</v>
      </c>
      <c r="B335" s="449">
        <v>2212</v>
      </c>
      <c r="C335" s="628">
        <v>3745</v>
      </c>
      <c r="D335" s="86" t="s">
        <v>91</v>
      </c>
      <c r="E335" s="87">
        <v>7</v>
      </c>
      <c r="F335" s="1105">
        <v>15</v>
      </c>
      <c r="G335" s="88">
        <v>15</v>
      </c>
      <c r="H335" s="89">
        <v>4</v>
      </c>
      <c r="I335" s="88">
        <v>15</v>
      </c>
      <c r="J335" s="131">
        <v>0</v>
      </c>
      <c r="K335" s="88">
        <f t="shared" si="73"/>
        <v>-15</v>
      </c>
      <c r="L335" s="86">
        <v>0</v>
      </c>
      <c r="M335" s="92">
        <v>0</v>
      </c>
      <c r="N335" s="93">
        <v>0</v>
      </c>
      <c r="P335" s="6"/>
      <c r="Q335" s="6"/>
      <c r="R335" s="6"/>
    </row>
    <row r="336" spans="1:18" ht="13.5" thickBot="1" x14ac:dyDescent="0.25">
      <c r="B336" s="22"/>
      <c r="C336" s="22"/>
      <c r="D336" s="22"/>
      <c r="E336" s="168"/>
      <c r="F336" s="871"/>
      <c r="G336" s="33"/>
      <c r="H336" s="33"/>
      <c r="I336" s="33"/>
      <c r="J336" s="871"/>
      <c r="K336" s="33"/>
      <c r="L336" s="22"/>
      <c r="M336" s="22"/>
      <c r="N336" s="22"/>
      <c r="P336" s="6"/>
      <c r="Q336" s="6"/>
      <c r="R336" s="6"/>
    </row>
    <row r="337" spans="1:18" x14ac:dyDescent="0.2">
      <c r="B337" s="280"/>
      <c r="C337" s="281"/>
      <c r="D337" s="281"/>
      <c r="E337" s="282"/>
      <c r="F337" s="950"/>
      <c r="G337" s="283"/>
      <c r="H337" s="283"/>
      <c r="I337" s="283"/>
      <c r="J337" s="284"/>
      <c r="K337" s="284"/>
      <c r="L337" s="285"/>
      <c r="M337" s="285"/>
      <c r="N337" s="286"/>
      <c r="P337" s="6"/>
      <c r="Q337" s="6"/>
      <c r="R337" s="6"/>
    </row>
    <row r="338" spans="1:18" x14ac:dyDescent="0.2">
      <c r="B338" s="287"/>
      <c r="C338" s="293"/>
      <c r="D338" s="293" t="s">
        <v>48</v>
      </c>
      <c r="E338" s="294"/>
      <c r="F338" s="951"/>
      <c r="G338" s="290"/>
      <c r="H338" s="290"/>
      <c r="I338" s="290"/>
      <c r="J338" s="291"/>
      <c r="K338" s="291"/>
      <c r="L338" s="288"/>
      <c r="M338" s="288"/>
      <c r="N338" s="292"/>
      <c r="P338" s="6"/>
      <c r="Q338" s="6"/>
      <c r="R338" s="6"/>
    </row>
    <row r="339" spans="1:18" ht="13.5" thickBot="1" x14ac:dyDescent="0.25">
      <c r="B339" s="295"/>
      <c r="C339" s="296"/>
      <c r="D339" s="296"/>
      <c r="E339" s="297"/>
      <c r="F339" s="952"/>
      <c r="G339" s="298"/>
      <c r="H339" s="298"/>
      <c r="I339" s="298"/>
      <c r="J339" s="299"/>
      <c r="K339" s="299"/>
      <c r="L339" s="300"/>
      <c r="M339" s="300"/>
      <c r="N339" s="301"/>
      <c r="P339" s="6"/>
      <c r="Q339" s="6"/>
      <c r="R339" s="6"/>
    </row>
    <row r="340" spans="1:18" s="4" customFormat="1" ht="25.5" thickBot="1" x14ac:dyDescent="0.3">
      <c r="B340" s="208"/>
      <c r="C340" s="596"/>
      <c r="D340" s="209" t="s">
        <v>0</v>
      </c>
      <c r="E340" s="211" t="s">
        <v>345</v>
      </c>
      <c r="F340" s="949" t="s">
        <v>346</v>
      </c>
      <c r="G340" s="212" t="s">
        <v>347</v>
      </c>
      <c r="H340" s="302" t="s">
        <v>348</v>
      </c>
      <c r="I340" s="213" t="s">
        <v>349</v>
      </c>
      <c r="J340" s="214" t="s">
        <v>350</v>
      </c>
      <c r="K340" s="215" t="s">
        <v>351</v>
      </c>
      <c r="L340" s="63" t="s">
        <v>7</v>
      </c>
      <c r="M340" s="63" t="s">
        <v>8</v>
      </c>
      <c r="N340" s="390" t="s">
        <v>352</v>
      </c>
    </row>
    <row r="341" spans="1:18" ht="13.5" thickBot="1" x14ac:dyDescent="0.25">
      <c r="A341" s="1">
        <v>112</v>
      </c>
      <c r="B341" s="444">
        <v>2324</v>
      </c>
      <c r="C341" s="445">
        <v>3745</v>
      </c>
      <c r="D341" s="613" t="s">
        <v>115</v>
      </c>
      <c r="E341" s="27">
        <v>2</v>
      </c>
      <c r="F341" s="872">
        <v>0</v>
      </c>
      <c r="G341" s="368">
        <v>0</v>
      </c>
      <c r="H341" s="367">
        <v>1</v>
      </c>
      <c r="I341" s="368">
        <v>1</v>
      </c>
      <c r="J341" s="688">
        <v>0</v>
      </c>
      <c r="K341" s="368">
        <f t="shared" si="73"/>
        <v>0</v>
      </c>
      <c r="L341" s="172">
        <v>0</v>
      </c>
      <c r="M341" s="483"/>
      <c r="N341" s="483"/>
      <c r="P341" s="6"/>
      <c r="Q341" s="6"/>
      <c r="R341" s="6"/>
    </row>
    <row r="342" spans="1:18" ht="13.5" thickBot="1" x14ac:dyDescent="0.25">
      <c r="B342" s="586"/>
      <c r="C342" s="188"/>
      <c r="D342" s="112" t="s">
        <v>118</v>
      </c>
      <c r="E342" s="114">
        <f t="shared" ref="E342:J342" si="78">SUM(E334:E341)</f>
        <v>9</v>
      </c>
      <c r="F342" s="556">
        <f t="shared" si="78"/>
        <v>15</v>
      </c>
      <c r="G342" s="114">
        <f t="shared" si="78"/>
        <v>15</v>
      </c>
      <c r="H342" s="556">
        <f t="shared" si="78"/>
        <v>5</v>
      </c>
      <c r="I342" s="114">
        <f t="shared" si="78"/>
        <v>16</v>
      </c>
      <c r="J342" s="127">
        <f t="shared" si="78"/>
        <v>0</v>
      </c>
      <c r="K342" s="132">
        <f t="shared" si="73"/>
        <v>-15</v>
      </c>
      <c r="L342" s="121">
        <f>SUM(L334:L341)</f>
        <v>0</v>
      </c>
      <c r="M342" s="63">
        <f>SUM(M335:M341)</f>
        <v>0</v>
      </c>
      <c r="N342" s="63">
        <f>SUM(N335:N341)</f>
        <v>0</v>
      </c>
      <c r="P342" s="6"/>
      <c r="Q342" s="6"/>
      <c r="R342" s="6"/>
    </row>
    <row r="343" spans="1:18" ht="13.5" thickBot="1" x14ac:dyDescent="0.25">
      <c r="B343" s="453"/>
      <c r="C343" s="454"/>
      <c r="D343" s="390" t="s">
        <v>47</v>
      </c>
      <c r="E343" s="132">
        <f t="shared" ref="E343:J343" si="79">SUM(E326+E329+E333+E342)</f>
        <v>4309</v>
      </c>
      <c r="F343" s="221">
        <f t="shared" si="79"/>
        <v>4015</v>
      </c>
      <c r="G343" s="132">
        <f t="shared" si="79"/>
        <v>4015</v>
      </c>
      <c r="H343" s="221">
        <f t="shared" si="79"/>
        <v>4141</v>
      </c>
      <c r="I343" s="132">
        <f t="shared" si="79"/>
        <v>4152</v>
      </c>
      <c r="J343" s="1159">
        <f t="shared" si="79"/>
        <v>3500</v>
      </c>
      <c r="K343" s="132">
        <f t="shared" si="73"/>
        <v>-515</v>
      </c>
      <c r="L343" s="132">
        <f>SUM(L326+L333+L342)</f>
        <v>3500</v>
      </c>
      <c r="M343" s="132">
        <f>SUM(M326+M333+M342)</f>
        <v>3500</v>
      </c>
      <c r="N343" s="132">
        <f>SUM(N326+N333+N342)</f>
        <v>3500</v>
      </c>
      <c r="P343" s="6"/>
      <c r="Q343" s="6"/>
      <c r="R343" s="6"/>
    </row>
    <row r="344" spans="1:18" ht="13.5" thickBot="1" x14ac:dyDescent="0.25">
      <c r="B344" s="287"/>
      <c r="C344" s="398" t="s">
        <v>69</v>
      </c>
      <c r="D344" s="399"/>
      <c r="E344" s="400"/>
      <c r="F344" s="958"/>
      <c r="G344" s="293"/>
      <c r="H344" s="648"/>
      <c r="I344" s="648"/>
      <c r="J344" s="288"/>
      <c r="K344" s="1133"/>
      <c r="L344" s="650"/>
      <c r="M344" s="650"/>
      <c r="N344" s="651"/>
      <c r="P344" s="6"/>
      <c r="Q344" s="6"/>
      <c r="R344" s="6"/>
    </row>
    <row r="345" spans="1:18" x14ac:dyDescent="0.2">
      <c r="B345" s="287"/>
      <c r="C345" s="293" t="s">
        <v>119</v>
      </c>
      <c r="D345" s="293"/>
      <c r="E345" s="294"/>
      <c r="F345" s="958"/>
      <c r="G345" s="293"/>
      <c r="H345" s="648"/>
      <c r="I345" s="648"/>
      <c r="J345" s="288"/>
      <c r="K345" s="1133"/>
      <c r="L345" s="650"/>
      <c r="M345" s="650"/>
      <c r="N345" s="651"/>
      <c r="P345" s="6"/>
      <c r="Q345" s="6"/>
      <c r="R345" s="6"/>
    </row>
    <row r="346" spans="1:18" ht="13.5" thickBot="1" x14ac:dyDescent="0.25">
      <c r="B346" s="295"/>
      <c r="C346" s="296"/>
      <c r="D346" s="296"/>
      <c r="E346" s="297"/>
      <c r="F346" s="1051"/>
      <c r="G346" s="296"/>
      <c r="H346" s="652"/>
      <c r="I346" s="652"/>
      <c r="J346" s="300"/>
      <c r="K346" s="1134"/>
      <c r="L346" s="654"/>
      <c r="M346" s="654"/>
      <c r="N346" s="655"/>
      <c r="P346" s="6"/>
      <c r="Q346" s="6"/>
      <c r="R346" s="6"/>
    </row>
    <row r="347" spans="1:18" s="4" customFormat="1" ht="25.5" thickBot="1" x14ac:dyDescent="0.3">
      <c r="B347" s="208"/>
      <c r="C347" s="209"/>
      <c r="D347" s="210" t="s">
        <v>0</v>
      </c>
      <c r="E347" s="211" t="s">
        <v>345</v>
      </c>
      <c r="F347" s="949" t="s">
        <v>346</v>
      </c>
      <c r="G347" s="212" t="s">
        <v>347</v>
      </c>
      <c r="H347" s="213" t="s">
        <v>348</v>
      </c>
      <c r="I347" s="213" t="s">
        <v>349</v>
      </c>
      <c r="J347" s="214" t="s">
        <v>350</v>
      </c>
      <c r="K347" s="215" t="s">
        <v>351</v>
      </c>
      <c r="L347" s="62" t="s">
        <v>7</v>
      </c>
      <c r="M347" s="216" t="s">
        <v>8</v>
      </c>
      <c r="N347" s="63" t="s">
        <v>352</v>
      </c>
    </row>
    <row r="348" spans="1:18" ht="13.5" thickBot="1" x14ac:dyDescent="0.25">
      <c r="A348" s="1">
        <v>113</v>
      </c>
      <c r="B348" s="380">
        <v>5169</v>
      </c>
      <c r="C348" s="381">
        <v>1014</v>
      </c>
      <c r="D348" s="31" t="s">
        <v>120</v>
      </c>
      <c r="E348" s="32">
        <v>213</v>
      </c>
      <c r="F348" s="925">
        <v>250</v>
      </c>
      <c r="G348" s="466">
        <v>250</v>
      </c>
      <c r="H348" s="465">
        <v>119</v>
      </c>
      <c r="I348" s="466">
        <v>250</v>
      </c>
      <c r="J348" s="656">
        <v>250</v>
      </c>
      <c r="K348" s="635">
        <f>J348-F348</f>
        <v>0</v>
      </c>
      <c r="L348" s="30">
        <v>250</v>
      </c>
      <c r="M348" s="465">
        <v>250</v>
      </c>
      <c r="N348" s="369">
        <v>250</v>
      </c>
      <c r="P348" s="6"/>
      <c r="Q348" s="6"/>
      <c r="R348" s="6"/>
    </row>
    <row r="349" spans="1:18" ht="13.5" thickBot="1" x14ac:dyDescent="0.25">
      <c r="B349" s="29"/>
      <c r="C349" s="466"/>
      <c r="D349" s="63" t="s">
        <v>47</v>
      </c>
      <c r="E349" s="137">
        <f t="shared" ref="E349:J349" si="80">SUM(E348)</f>
        <v>213</v>
      </c>
      <c r="F349" s="860">
        <f t="shared" si="80"/>
        <v>250</v>
      </c>
      <c r="G349" s="304">
        <f t="shared" si="80"/>
        <v>250</v>
      </c>
      <c r="H349" s="63">
        <f t="shared" si="80"/>
        <v>119</v>
      </c>
      <c r="I349" s="304">
        <f t="shared" si="80"/>
        <v>250</v>
      </c>
      <c r="J349" s="222">
        <f t="shared" si="80"/>
        <v>250</v>
      </c>
      <c r="K349" s="132">
        <f>J349-F349</f>
        <v>0</v>
      </c>
      <c r="L349" s="382">
        <f>SUM(L348)</f>
        <v>250</v>
      </c>
      <c r="M349" s="63">
        <f>SUM(M348)</f>
        <v>250</v>
      </c>
      <c r="N349" s="390">
        <f>SUM(N348)</f>
        <v>250</v>
      </c>
      <c r="P349" s="6"/>
      <c r="Q349" s="6"/>
      <c r="R349" s="6"/>
    </row>
    <row r="350" spans="1:18" x14ac:dyDescent="0.2">
      <c r="B350" s="280"/>
      <c r="C350" s="281"/>
      <c r="D350" s="281"/>
      <c r="E350" s="282"/>
      <c r="F350" s="950"/>
      <c r="G350" s="283"/>
      <c r="H350" s="283"/>
      <c r="I350" s="283"/>
      <c r="J350" s="284"/>
      <c r="K350" s="284"/>
      <c r="L350" s="285"/>
      <c r="M350" s="285"/>
      <c r="N350" s="286"/>
      <c r="P350" s="6"/>
      <c r="Q350" s="6"/>
      <c r="R350" s="6"/>
    </row>
    <row r="351" spans="1:18" x14ac:dyDescent="0.2">
      <c r="B351" s="287"/>
      <c r="C351" s="293" t="s">
        <v>99</v>
      </c>
      <c r="D351" s="293"/>
      <c r="E351" s="294"/>
      <c r="F351" s="951"/>
      <c r="G351" s="290"/>
      <c r="H351" s="290"/>
      <c r="I351" s="290"/>
      <c r="J351" s="291"/>
      <c r="K351" s="291"/>
      <c r="L351" s="288"/>
      <c r="M351" s="288"/>
      <c r="N351" s="292"/>
      <c r="P351" s="6"/>
      <c r="Q351" s="6"/>
      <c r="R351" s="6"/>
    </row>
    <row r="352" spans="1:18" ht="13.5" thickBot="1" x14ac:dyDescent="0.25">
      <c r="B352" s="295"/>
      <c r="C352" s="300"/>
      <c r="D352" s="300"/>
      <c r="E352" s="422"/>
      <c r="F352" s="952"/>
      <c r="G352" s="299"/>
      <c r="H352" s="298"/>
      <c r="I352" s="298"/>
      <c r="J352" s="299"/>
      <c r="K352" s="299"/>
      <c r="L352" s="300"/>
      <c r="M352" s="300"/>
      <c r="N352" s="301"/>
      <c r="P352" s="6"/>
      <c r="Q352" s="6"/>
      <c r="R352" s="6"/>
    </row>
    <row r="353" spans="1:18" s="4" customFormat="1" ht="25.5" thickBot="1" x14ac:dyDescent="0.3">
      <c r="B353" s="208"/>
      <c r="C353" s="209"/>
      <c r="D353" s="210" t="s">
        <v>0</v>
      </c>
      <c r="E353" s="211" t="s">
        <v>345</v>
      </c>
      <c r="F353" s="949" t="s">
        <v>346</v>
      </c>
      <c r="G353" s="212" t="s">
        <v>347</v>
      </c>
      <c r="H353" s="213" t="s">
        <v>348</v>
      </c>
      <c r="I353" s="213" t="s">
        <v>349</v>
      </c>
      <c r="J353" s="214" t="s">
        <v>350</v>
      </c>
      <c r="K353" s="215" t="s">
        <v>351</v>
      </c>
      <c r="L353" s="62" t="s">
        <v>7</v>
      </c>
      <c r="M353" s="216" t="s">
        <v>8</v>
      </c>
      <c r="N353" s="63" t="s">
        <v>352</v>
      </c>
    </row>
    <row r="354" spans="1:18" x14ac:dyDescent="0.2">
      <c r="B354" s="76">
        <v>5137</v>
      </c>
      <c r="C354" s="74">
        <v>2212</v>
      </c>
      <c r="D354" s="574" t="s">
        <v>198</v>
      </c>
      <c r="E354" s="853">
        <v>45</v>
      </c>
      <c r="F354" s="913">
        <v>0</v>
      </c>
      <c r="G354" s="12">
        <v>0</v>
      </c>
      <c r="H354" s="13">
        <v>0</v>
      </c>
      <c r="I354" s="423">
        <v>0</v>
      </c>
      <c r="J354" s="14">
        <v>0</v>
      </c>
      <c r="K354" s="543">
        <v>0</v>
      </c>
      <c r="L354" s="15">
        <v>0</v>
      </c>
      <c r="M354" s="587">
        <v>0</v>
      </c>
      <c r="N354" s="15">
        <v>0</v>
      </c>
      <c r="P354" s="6"/>
      <c r="Q354" s="6"/>
      <c r="R354" s="6"/>
    </row>
    <row r="355" spans="1:18" x14ac:dyDescent="0.2">
      <c r="A355" s="1">
        <v>114</v>
      </c>
      <c r="B355" s="540">
        <v>5139</v>
      </c>
      <c r="C355" s="65">
        <v>2212</v>
      </c>
      <c r="D355" s="177" t="s">
        <v>238</v>
      </c>
      <c r="E355" s="541">
        <v>106</v>
      </c>
      <c r="F355" s="926">
        <v>100</v>
      </c>
      <c r="G355" s="42">
        <v>100</v>
      </c>
      <c r="H355" s="143">
        <v>6</v>
      </c>
      <c r="I355" s="142">
        <v>100</v>
      </c>
      <c r="J355" s="766">
        <v>0</v>
      </c>
      <c r="K355" s="183">
        <f>J355-F355</f>
        <v>-100</v>
      </c>
      <c r="L355" s="657">
        <v>0</v>
      </c>
      <c r="M355" s="98">
        <v>0</v>
      </c>
      <c r="N355" s="128">
        <v>0</v>
      </c>
      <c r="P355" s="6"/>
      <c r="Q355" s="6"/>
      <c r="R355" s="6"/>
    </row>
    <row r="356" spans="1:18" ht="13.5" thickBot="1" x14ac:dyDescent="0.25">
      <c r="A356" s="1">
        <v>115</v>
      </c>
      <c r="B356" s="449">
        <v>5169</v>
      </c>
      <c r="C356" s="85">
        <v>2212</v>
      </c>
      <c r="D356" s="628" t="s">
        <v>239</v>
      </c>
      <c r="E356" s="626">
        <v>9290</v>
      </c>
      <c r="F356" s="895">
        <v>10500</v>
      </c>
      <c r="G356" s="89">
        <v>13500</v>
      </c>
      <c r="H356" s="88">
        <v>10151</v>
      </c>
      <c r="I356" s="89">
        <v>13500</v>
      </c>
      <c r="J356" s="91">
        <v>16000</v>
      </c>
      <c r="K356" s="817">
        <f>J356-F356</f>
        <v>5500</v>
      </c>
      <c r="L356" s="84">
        <v>16000</v>
      </c>
      <c r="M356" s="92">
        <v>16000</v>
      </c>
      <c r="N356" s="93">
        <v>16000</v>
      </c>
      <c r="P356" s="6"/>
      <c r="Q356" s="6"/>
      <c r="R356" s="6"/>
    </row>
    <row r="357" spans="1:18" ht="13.5" thickBot="1" x14ac:dyDescent="0.25">
      <c r="B357" s="29"/>
      <c r="C357" s="369"/>
      <c r="D357" s="63" t="s">
        <v>47</v>
      </c>
      <c r="E357" s="137">
        <f t="shared" ref="E357:N357" si="81">SUM(E354:E356)</f>
        <v>9441</v>
      </c>
      <c r="F357" s="927">
        <f t="shared" si="81"/>
        <v>10600</v>
      </c>
      <c r="G357" s="137">
        <f t="shared" si="81"/>
        <v>13600</v>
      </c>
      <c r="H357" s="137">
        <f t="shared" si="81"/>
        <v>10157</v>
      </c>
      <c r="I357" s="137">
        <f t="shared" si="81"/>
        <v>13600</v>
      </c>
      <c r="J357" s="994">
        <f t="shared" si="81"/>
        <v>16000</v>
      </c>
      <c r="K357" s="137">
        <f t="shared" si="81"/>
        <v>5400</v>
      </c>
      <c r="L357" s="137">
        <f t="shared" si="81"/>
        <v>16000</v>
      </c>
      <c r="M357" s="137">
        <f t="shared" si="81"/>
        <v>16000</v>
      </c>
      <c r="N357" s="137">
        <f t="shared" si="81"/>
        <v>16000</v>
      </c>
      <c r="P357" s="6"/>
      <c r="Q357" s="6"/>
      <c r="R357" s="6"/>
    </row>
    <row r="358" spans="1:18" x14ac:dyDescent="0.2">
      <c r="B358" s="280"/>
      <c r="C358" s="281"/>
      <c r="D358" s="281"/>
      <c r="E358" s="282"/>
      <c r="F358" s="950"/>
      <c r="G358" s="283"/>
      <c r="H358" s="283"/>
      <c r="I358" s="283"/>
      <c r="J358" s="284"/>
      <c r="K358" s="284"/>
      <c r="L358" s="285"/>
      <c r="M358" s="285"/>
      <c r="N358" s="286"/>
      <c r="P358" s="6"/>
      <c r="Q358" s="6"/>
      <c r="R358" s="6"/>
    </row>
    <row r="359" spans="1:18" x14ac:dyDescent="0.2">
      <c r="B359" s="287"/>
      <c r="C359" s="293" t="s">
        <v>101</v>
      </c>
      <c r="D359" s="293"/>
      <c r="E359" s="294"/>
      <c r="F359" s="951"/>
      <c r="G359" s="290"/>
      <c r="H359" s="290"/>
      <c r="I359" s="290"/>
      <c r="J359" s="291"/>
      <c r="K359" s="291"/>
      <c r="L359" s="288"/>
      <c r="M359" s="288"/>
      <c r="N359" s="292"/>
      <c r="P359" s="6"/>
      <c r="Q359" s="6"/>
      <c r="R359" s="6"/>
    </row>
    <row r="360" spans="1:18" ht="13.5" thickBot="1" x14ac:dyDescent="0.25">
      <c r="B360" s="295"/>
      <c r="C360" s="300"/>
      <c r="D360" s="300"/>
      <c r="E360" s="422"/>
      <c r="F360" s="952"/>
      <c r="G360" s="298"/>
      <c r="H360" s="298"/>
      <c r="I360" s="298"/>
      <c r="J360" s="299"/>
      <c r="K360" s="299"/>
      <c r="L360" s="300"/>
      <c r="M360" s="300"/>
      <c r="N360" s="301"/>
      <c r="P360" s="6"/>
      <c r="Q360" s="6"/>
      <c r="R360" s="6"/>
    </row>
    <row r="361" spans="1:18" s="4" customFormat="1" ht="25.5" thickBot="1" x14ac:dyDescent="0.3">
      <c r="B361" s="208"/>
      <c r="C361" s="209"/>
      <c r="D361" s="210" t="s">
        <v>0</v>
      </c>
      <c r="E361" s="211" t="s">
        <v>345</v>
      </c>
      <c r="F361" s="949" t="s">
        <v>346</v>
      </c>
      <c r="G361" s="212" t="s">
        <v>347</v>
      </c>
      <c r="H361" s="213" t="s">
        <v>348</v>
      </c>
      <c r="I361" s="213" t="s">
        <v>349</v>
      </c>
      <c r="J361" s="214" t="s">
        <v>350</v>
      </c>
      <c r="K361" s="215" t="s">
        <v>351</v>
      </c>
      <c r="L361" s="62" t="s">
        <v>7</v>
      </c>
      <c r="M361" s="216" t="s">
        <v>8</v>
      </c>
      <c r="N361" s="63" t="s">
        <v>352</v>
      </c>
    </row>
    <row r="362" spans="1:18" x14ac:dyDescent="0.2">
      <c r="A362" s="1">
        <v>116</v>
      </c>
      <c r="B362" s="133">
        <v>5137</v>
      </c>
      <c r="C362" s="134">
        <v>3111</v>
      </c>
      <c r="D362" s="135" t="s">
        <v>198</v>
      </c>
      <c r="E362" s="136">
        <v>0</v>
      </c>
      <c r="F362" s="928">
        <v>0</v>
      </c>
      <c r="G362" s="43">
        <v>0</v>
      </c>
      <c r="H362" s="18">
        <v>0</v>
      </c>
      <c r="I362" s="44">
        <v>0</v>
      </c>
      <c r="J362" s="20">
        <v>0</v>
      </c>
      <c r="K362" s="659">
        <f>J362-F362</f>
        <v>0</v>
      </c>
      <c r="L362" s="45">
        <v>0</v>
      </c>
      <c r="M362" s="46">
        <v>0</v>
      </c>
      <c r="N362" s="45">
        <v>0</v>
      </c>
      <c r="P362" s="6"/>
      <c r="Q362" s="6"/>
      <c r="R362" s="6"/>
    </row>
    <row r="363" spans="1:18" x14ac:dyDescent="0.2">
      <c r="A363" s="1">
        <v>117</v>
      </c>
      <c r="B363" s="660">
        <v>5169</v>
      </c>
      <c r="C363" s="334">
        <v>3111</v>
      </c>
      <c r="D363" s="311" t="s">
        <v>240</v>
      </c>
      <c r="E363" s="312">
        <v>528</v>
      </c>
      <c r="F363" s="929">
        <v>600</v>
      </c>
      <c r="G363" s="662">
        <v>600</v>
      </c>
      <c r="H363" s="663">
        <v>230</v>
      </c>
      <c r="I363" s="664">
        <v>600</v>
      </c>
      <c r="J363" s="665">
        <v>800</v>
      </c>
      <c r="K363" s="659">
        <f>J363-F363</f>
        <v>200</v>
      </c>
      <c r="L363" s="106">
        <v>800</v>
      </c>
      <c r="M363" s="666">
        <v>800</v>
      </c>
      <c r="N363" s="106">
        <v>800</v>
      </c>
      <c r="P363" s="6"/>
      <c r="Q363" s="6"/>
      <c r="R363" s="6"/>
    </row>
    <row r="364" spans="1:18" ht="13.5" thickBot="1" x14ac:dyDescent="0.25">
      <c r="A364" s="1">
        <v>118</v>
      </c>
      <c r="B364" s="667">
        <v>5171</v>
      </c>
      <c r="C364" s="334">
        <v>3111</v>
      </c>
      <c r="D364" s="311" t="s">
        <v>241</v>
      </c>
      <c r="E364" s="312">
        <v>4</v>
      </c>
      <c r="F364" s="929">
        <v>0</v>
      </c>
      <c r="G364" s="662">
        <v>0</v>
      </c>
      <c r="H364" s="663">
        <v>0</v>
      </c>
      <c r="I364" s="664">
        <v>0</v>
      </c>
      <c r="J364" s="665">
        <v>0</v>
      </c>
      <c r="K364" s="659">
        <f>J364-F364</f>
        <v>0</v>
      </c>
      <c r="L364" s="106">
        <v>0</v>
      </c>
      <c r="M364" s="666">
        <v>0</v>
      </c>
      <c r="N364" s="87">
        <v>0</v>
      </c>
      <c r="P364" s="6"/>
      <c r="Q364" s="6"/>
      <c r="R364" s="6"/>
    </row>
    <row r="365" spans="1:18" ht="13.5" thickBot="1" x14ac:dyDescent="0.25">
      <c r="B365" s="208"/>
      <c r="C365" s="596"/>
      <c r="D365" s="113" t="s">
        <v>242</v>
      </c>
      <c r="E365" s="137">
        <f t="shared" ref="E365:J365" si="82">SUM(E362:E364)</f>
        <v>532</v>
      </c>
      <c r="F365" s="930">
        <f t="shared" si="82"/>
        <v>600</v>
      </c>
      <c r="G365" s="345">
        <f t="shared" si="82"/>
        <v>600</v>
      </c>
      <c r="H365" s="605">
        <f t="shared" si="82"/>
        <v>230</v>
      </c>
      <c r="I365" s="604">
        <f t="shared" si="82"/>
        <v>600</v>
      </c>
      <c r="J365" s="668">
        <f t="shared" si="82"/>
        <v>800</v>
      </c>
      <c r="K365" s="221">
        <f t="shared" ref="K365:K383" si="83">J365-F365</f>
        <v>200</v>
      </c>
      <c r="L365" s="604">
        <f>SUM(L362:L364)</f>
        <v>800</v>
      </c>
      <c r="M365" s="605">
        <f>SUM(M362:M364)</f>
        <v>800</v>
      </c>
      <c r="N365" s="604">
        <f>SUM(N362:N364)</f>
        <v>800</v>
      </c>
      <c r="P365" s="6"/>
      <c r="Q365" s="6"/>
      <c r="R365" s="6"/>
    </row>
    <row r="366" spans="1:18" x14ac:dyDescent="0.2">
      <c r="A366" s="1">
        <v>119</v>
      </c>
      <c r="B366" s="138">
        <v>5137</v>
      </c>
      <c r="C366" s="139">
        <v>3421</v>
      </c>
      <c r="D366" s="97" t="s">
        <v>243</v>
      </c>
      <c r="E366" s="98">
        <v>93</v>
      </c>
      <c r="F366" s="885">
        <v>0</v>
      </c>
      <c r="G366" s="141">
        <v>0</v>
      </c>
      <c r="H366" s="142">
        <v>0</v>
      </c>
      <c r="I366" s="143">
        <v>0</v>
      </c>
      <c r="J366" s="144">
        <v>0</v>
      </c>
      <c r="K366" s="100">
        <f t="shared" si="83"/>
        <v>0</v>
      </c>
      <c r="L366" s="98">
        <v>0</v>
      </c>
      <c r="M366" s="145">
        <v>0</v>
      </c>
      <c r="N366" s="98">
        <v>0</v>
      </c>
      <c r="P366" s="6"/>
      <c r="Q366" s="6"/>
      <c r="R366" s="6"/>
    </row>
    <row r="367" spans="1:18" x14ac:dyDescent="0.2">
      <c r="A367" s="1">
        <v>120</v>
      </c>
      <c r="B367" s="146">
        <v>5169</v>
      </c>
      <c r="C367" s="147">
        <v>3421</v>
      </c>
      <c r="D367" s="148" t="s">
        <v>395</v>
      </c>
      <c r="E367" s="149">
        <v>362</v>
      </c>
      <c r="F367" s="914">
        <v>400</v>
      </c>
      <c r="G367" s="151">
        <v>277</v>
      </c>
      <c r="H367" s="152">
        <v>277</v>
      </c>
      <c r="I367" s="153">
        <v>277</v>
      </c>
      <c r="J367" s="154">
        <v>400</v>
      </c>
      <c r="K367" s="327">
        <f t="shared" si="83"/>
        <v>0</v>
      </c>
      <c r="L367" s="149">
        <v>400</v>
      </c>
      <c r="M367" s="155">
        <v>400</v>
      </c>
      <c r="N367" s="149">
        <v>400</v>
      </c>
      <c r="P367" s="6"/>
      <c r="Q367" s="6"/>
      <c r="R367" s="6"/>
    </row>
    <row r="368" spans="1:18" ht="13.5" thickBot="1" x14ac:dyDescent="0.25">
      <c r="A368" s="1">
        <v>121</v>
      </c>
      <c r="B368" s="156">
        <v>5171</v>
      </c>
      <c r="C368" s="157">
        <v>3421</v>
      </c>
      <c r="D368" s="158" t="s">
        <v>396</v>
      </c>
      <c r="E368" s="87">
        <v>546</v>
      </c>
      <c r="F368" s="931">
        <v>200</v>
      </c>
      <c r="G368" s="160">
        <v>123</v>
      </c>
      <c r="H368" s="161">
        <v>100</v>
      </c>
      <c r="I368" s="162">
        <v>123</v>
      </c>
      <c r="J368" s="163">
        <v>0</v>
      </c>
      <c r="K368" s="89">
        <f t="shared" si="83"/>
        <v>-200</v>
      </c>
      <c r="L368" s="87">
        <v>0</v>
      </c>
      <c r="M368" s="164">
        <v>0</v>
      </c>
      <c r="N368" s="87">
        <v>0</v>
      </c>
      <c r="P368" s="6"/>
      <c r="Q368" s="6"/>
      <c r="R368" s="6"/>
    </row>
    <row r="369" spans="1:18" ht="13.5" thickBot="1" x14ac:dyDescent="0.25">
      <c r="B369" s="208"/>
      <c r="C369" s="209"/>
      <c r="D369" s="111" t="s">
        <v>245</v>
      </c>
      <c r="E369" s="137">
        <f t="shared" ref="E369:J369" si="84">SUM(E366:E368)</f>
        <v>1001</v>
      </c>
      <c r="F369" s="879">
        <f t="shared" si="84"/>
        <v>600</v>
      </c>
      <c r="G369" s="345">
        <f t="shared" si="84"/>
        <v>400</v>
      </c>
      <c r="H369" s="605">
        <f t="shared" si="84"/>
        <v>377</v>
      </c>
      <c r="I369" s="604">
        <f t="shared" si="84"/>
        <v>400</v>
      </c>
      <c r="J369" s="348">
        <f t="shared" si="84"/>
        <v>400</v>
      </c>
      <c r="K369" s="690">
        <f t="shared" si="83"/>
        <v>-200</v>
      </c>
      <c r="L369" s="137">
        <f>SUM(L366:L368)</f>
        <v>400</v>
      </c>
      <c r="M369" s="598">
        <f>SUM(M366:M368)</f>
        <v>400</v>
      </c>
      <c r="N369" s="137">
        <f>SUM(N366:N368)</f>
        <v>400</v>
      </c>
      <c r="P369" s="6"/>
      <c r="Q369" s="6"/>
      <c r="R369" s="6"/>
    </row>
    <row r="370" spans="1:18" ht="13.5" thickBot="1" x14ac:dyDescent="0.25">
      <c r="A370" s="7"/>
      <c r="B370" s="350"/>
      <c r="C370" s="350"/>
      <c r="D370" s="116"/>
      <c r="E370" s="396"/>
      <c r="F370" s="880"/>
      <c r="G370" s="354"/>
      <c r="H370" s="1108"/>
      <c r="I370" s="1108"/>
      <c r="J370" s="880"/>
      <c r="K370" s="33"/>
      <c r="L370" s="396"/>
      <c r="M370" s="396"/>
      <c r="N370" s="396"/>
      <c r="O370" s="7"/>
      <c r="P370" s="6"/>
      <c r="Q370" s="6"/>
      <c r="R370" s="6"/>
    </row>
    <row r="371" spans="1:18" x14ac:dyDescent="0.2">
      <c r="B371" s="280"/>
      <c r="C371" s="281"/>
      <c r="D371" s="281"/>
      <c r="E371" s="282"/>
      <c r="F371" s="950"/>
      <c r="G371" s="283"/>
      <c r="H371" s="283"/>
      <c r="I371" s="283"/>
      <c r="J371" s="284"/>
      <c r="K371" s="284"/>
      <c r="L371" s="285"/>
      <c r="M371" s="285"/>
      <c r="N371" s="286"/>
      <c r="P371" s="6"/>
      <c r="Q371" s="6"/>
      <c r="R371" s="6"/>
    </row>
    <row r="372" spans="1:18" x14ac:dyDescent="0.2">
      <c r="B372" s="287"/>
      <c r="C372" s="293" t="s">
        <v>101</v>
      </c>
      <c r="D372" s="293"/>
      <c r="E372" s="294"/>
      <c r="F372" s="951"/>
      <c r="G372" s="290"/>
      <c r="H372" s="290"/>
      <c r="I372" s="290"/>
      <c r="J372" s="291"/>
      <c r="K372" s="291"/>
      <c r="L372" s="288"/>
      <c r="M372" s="288"/>
      <c r="N372" s="292"/>
      <c r="P372" s="6"/>
      <c r="Q372" s="6"/>
      <c r="R372" s="6"/>
    </row>
    <row r="373" spans="1:18" ht="13.5" thickBot="1" x14ac:dyDescent="0.25">
      <c r="B373" s="295"/>
      <c r="C373" s="300"/>
      <c r="D373" s="300"/>
      <c r="E373" s="422"/>
      <c r="F373" s="952"/>
      <c r="G373" s="298"/>
      <c r="H373" s="298"/>
      <c r="I373" s="298"/>
      <c r="J373" s="299"/>
      <c r="K373" s="299"/>
      <c r="L373" s="300"/>
      <c r="M373" s="300"/>
      <c r="N373" s="301"/>
      <c r="P373" s="6"/>
      <c r="Q373" s="6"/>
      <c r="R373" s="6"/>
    </row>
    <row r="374" spans="1:18" s="4" customFormat="1" ht="25.5" thickBot="1" x14ac:dyDescent="0.3">
      <c r="B374" s="208"/>
      <c r="C374" s="209"/>
      <c r="D374" s="210" t="s">
        <v>0</v>
      </c>
      <c r="E374" s="211" t="s">
        <v>345</v>
      </c>
      <c r="F374" s="949" t="s">
        <v>346</v>
      </c>
      <c r="G374" s="212" t="s">
        <v>347</v>
      </c>
      <c r="H374" s="213" t="s">
        <v>348</v>
      </c>
      <c r="I374" s="213" t="s">
        <v>349</v>
      </c>
      <c r="J374" s="214" t="s">
        <v>350</v>
      </c>
      <c r="K374" s="215" t="s">
        <v>351</v>
      </c>
      <c r="L374" s="63" t="s">
        <v>7</v>
      </c>
      <c r="M374" s="216" t="s">
        <v>8</v>
      </c>
      <c r="N374" s="63" t="s">
        <v>352</v>
      </c>
    </row>
    <row r="375" spans="1:18" x14ac:dyDescent="0.2">
      <c r="A375" s="1">
        <v>122</v>
      </c>
      <c r="B375" s="133">
        <v>5137</v>
      </c>
      <c r="C375" s="165">
        <v>3429</v>
      </c>
      <c r="D375" s="22" t="s">
        <v>198</v>
      </c>
      <c r="E375" s="166">
        <v>0</v>
      </c>
      <c r="F375" s="907">
        <v>0</v>
      </c>
      <c r="G375" s="17">
        <v>0</v>
      </c>
      <c r="H375" s="18">
        <v>0</v>
      </c>
      <c r="I375" s="19">
        <v>0</v>
      </c>
      <c r="J375" s="167">
        <v>0</v>
      </c>
      <c r="K375" s="659">
        <f t="shared" si="83"/>
        <v>0</v>
      </c>
      <c r="L375" s="166">
        <v>0</v>
      </c>
      <c r="M375" s="168">
        <v>0</v>
      </c>
      <c r="N375" s="166">
        <v>0</v>
      </c>
      <c r="P375" s="6"/>
      <c r="Q375" s="6"/>
      <c r="R375" s="6"/>
    </row>
    <row r="376" spans="1:18" x14ac:dyDescent="0.2">
      <c r="A376" s="1">
        <v>123</v>
      </c>
      <c r="B376" s="169">
        <v>5169</v>
      </c>
      <c r="C376" s="147">
        <v>3429</v>
      </c>
      <c r="D376" s="170" t="s">
        <v>246</v>
      </c>
      <c r="E376" s="149">
        <v>0</v>
      </c>
      <c r="F376" s="914">
        <v>0</v>
      </c>
      <c r="G376" s="151">
        <v>0</v>
      </c>
      <c r="H376" s="152">
        <v>0</v>
      </c>
      <c r="I376" s="153">
        <v>0</v>
      </c>
      <c r="J376" s="154">
        <v>0</v>
      </c>
      <c r="K376" s="659">
        <f t="shared" si="83"/>
        <v>0</v>
      </c>
      <c r="L376" s="149">
        <v>0</v>
      </c>
      <c r="M376" s="155">
        <v>0</v>
      </c>
      <c r="N376" s="149">
        <v>0</v>
      </c>
      <c r="P376" s="6"/>
      <c r="Q376" s="6"/>
      <c r="R376" s="6"/>
    </row>
    <row r="377" spans="1:18" ht="13.5" thickBot="1" x14ac:dyDescent="0.25">
      <c r="A377" s="1">
        <v>124</v>
      </c>
      <c r="B377" s="171">
        <v>5171</v>
      </c>
      <c r="C377" s="157">
        <v>3429</v>
      </c>
      <c r="D377" s="172" t="s">
        <v>244</v>
      </c>
      <c r="E377" s="27">
        <v>22</v>
      </c>
      <c r="F377" s="933">
        <v>0</v>
      </c>
      <c r="G377" s="24">
        <v>0</v>
      </c>
      <c r="H377" s="26">
        <v>0</v>
      </c>
      <c r="I377" s="173">
        <v>0</v>
      </c>
      <c r="J377" s="174">
        <v>0</v>
      </c>
      <c r="K377" s="659">
        <f t="shared" si="83"/>
        <v>0</v>
      </c>
      <c r="L377" s="27">
        <v>0</v>
      </c>
      <c r="M377" s="28">
        <v>0</v>
      </c>
      <c r="N377" s="27">
        <v>0</v>
      </c>
      <c r="P377" s="6"/>
      <c r="Q377" s="6"/>
      <c r="R377" s="6"/>
    </row>
    <row r="378" spans="1:18" ht="13.5" thickBot="1" x14ac:dyDescent="0.25">
      <c r="B378" s="208"/>
      <c r="C378" s="671"/>
      <c r="D378" s="111" t="s">
        <v>247</v>
      </c>
      <c r="E378" s="114">
        <f t="shared" ref="E378:J378" si="85">SUM(E375:E377)</f>
        <v>22</v>
      </c>
      <c r="F378" s="934">
        <f t="shared" si="85"/>
        <v>0</v>
      </c>
      <c r="G378" s="345">
        <f t="shared" si="85"/>
        <v>0</v>
      </c>
      <c r="H378" s="605">
        <f t="shared" si="85"/>
        <v>0</v>
      </c>
      <c r="I378" s="604">
        <f t="shared" si="85"/>
        <v>0</v>
      </c>
      <c r="J378" s="678">
        <f t="shared" si="85"/>
        <v>0</v>
      </c>
      <c r="K378" s="223">
        <f>SUM(K375:K376)</f>
        <v>0</v>
      </c>
      <c r="L378" s="137">
        <f>SUM(L375:L377)</f>
        <v>0</v>
      </c>
      <c r="M378" s="598">
        <f>SUM(M375:M377)</f>
        <v>0</v>
      </c>
      <c r="N378" s="137">
        <f>SUM(N375:N377)</f>
        <v>0</v>
      </c>
      <c r="P378" s="6"/>
      <c r="Q378" s="6"/>
      <c r="R378" s="6"/>
    </row>
    <row r="379" spans="1:18" x14ac:dyDescent="0.2">
      <c r="A379" s="1">
        <v>125</v>
      </c>
      <c r="B379" s="95">
        <v>5164</v>
      </c>
      <c r="C379" s="96">
        <v>3639</v>
      </c>
      <c r="D379" s="97" t="s">
        <v>248</v>
      </c>
      <c r="E379" s="98">
        <v>108</v>
      </c>
      <c r="F379" s="891">
        <v>120</v>
      </c>
      <c r="G379" s="99">
        <v>120</v>
      </c>
      <c r="H379" s="100">
        <v>60</v>
      </c>
      <c r="I379" s="99">
        <v>120</v>
      </c>
      <c r="J379" s="431">
        <v>120</v>
      </c>
      <c r="K379" s="606">
        <f t="shared" si="83"/>
        <v>0</v>
      </c>
      <c r="L379" s="66">
        <v>120</v>
      </c>
      <c r="M379" s="70">
        <v>120</v>
      </c>
      <c r="N379" s="66">
        <v>120</v>
      </c>
      <c r="P379" s="6"/>
      <c r="Q379" s="6"/>
      <c r="R379" s="6"/>
    </row>
    <row r="380" spans="1:18" ht="13.5" thickBot="1" x14ac:dyDescent="0.25">
      <c r="A380" s="1">
        <v>126</v>
      </c>
      <c r="B380" s="103">
        <v>5169</v>
      </c>
      <c r="C380" s="104">
        <v>3639</v>
      </c>
      <c r="D380" s="148" t="s">
        <v>211</v>
      </c>
      <c r="E380" s="149">
        <v>23</v>
      </c>
      <c r="F380" s="888">
        <v>30</v>
      </c>
      <c r="G380" s="183">
        <v>30</v>
      </c>
      <c r="H380" s="89">
        <v>10</v>
      </c>
      <c r="I380" s="183">
        <v>30</v>
      </c>
      <c r="J380" s="428">
        <v>30</v>
      </c>
      <c r="K380" s="1135">
        <f t="shared" si="83"/>
        <v>0</v>
      </c>
      <c r="L380" s="51">
        <v>30</v>
      </c>
      <c r="M380" s="170">
        <v>30</v>
      </c>
      <c r="N380" s="51">
        <v>30</v>
      </c>
      <c r="P380" s="6"/>
      <c r="Q380" s="6"/>
      <c r="R380" s="6"/>
    </row>
    <row r="381" spans="1:18" ht="13.5" thickBot="1" x14ac:dyDescent="0.25">
      <c r="B381" s="216"/>
      <c r="C381" s="390"/>
      <c r="D381" s="113" t="s">
        <v>249</v>
      </c>
      <c r="E381" s="114">
        <f t="shared" ref="E381:J381" si="86">SUM(E379:E380)</f>
        <v>131</v>
      </c>
      <c r="F381" s="935">
        <f t="shared" si="86"/>
        <v>150</v>
      </c>
      <c r="G381" s="122">
        <f t="shared" si="86"/>
        <v>150</v>
      </c>
      <c r="H381" s="121">
        <f t="shared" si="86"/>
        <v>70</v>
      </c>
      <c r="I381" s="122">
        <f t="shared" si="86"/>
        <v>150</v>
      </c>
      <c r="J381" s="681">
        <f t="shared" si="86"/>
        <v>150</v>
      </c>
      <c r="K381" s="223">
        <f t="shared" si="83"/>
        <v>0</v>
      </c>
      <c r="L381" s="120">
        <f>SUM(L379:L380)</f>
        <v>150</v>
      </c>
      <c r="M381" s="113">
        <f>SUM(M379:M380)</f>
        <v>150</v>
      </c>
      <c r="N381" s="120">
        <f>SUM(N379:N380)</f>
        <v>150</v>
      </c>
      <c r="P381" s="6"/>
      <c r="Q381" s="6"/>
      <c r="R381" s="6"/>
    </row>
    <row r="382" spans="1:18" ht="13.5" thickBot="1" x14ac:dyDescent="0.25">
      <c r="A382" s="1">
        <v>129</v>
      </c>
      <c r="B382" s="103">
        <v>5169</v>
      </c>
      <c r="C382" s="104">
        <v>3721</v>
      </c>
      <c r="D382" s="105" t="s">
        <v>211</v>
      </c>
      <c r="E382" s="106">
        <v>151</v>
      </c>
      <c r="F382" s="889">
        <v>210</v>
      </c>
      <c r="G382" s="107">
        <v>170</v>
      </c>
      <c r="H382" s="108">
        <v>77</v>
      </c>
      <c r="I382" s="107">
        <v>170</v>
      </c>
      <c r="J382" s="130">
        <v>210</v>
      </c>
      <c r="K382" s="606">
        <f t="shared" si="83"/>
        <v>0</v>
      </c>
      <c r="L382" s="259">
        <v>210</v>
      </c>
      <c r="M382" s="86">
        <v>210</v>
      </c>
      <c r="N382" s="92">
        <v>210</v>
      </c>
      <c r="P382" s="6"/>
      <c r="Q382" s="6"/>
      <c r="R382" s="6"/>
    </row>
    <row r="383" spans="1:18" ht="13.5" thickBot="1" x14ac:dyDescent="0.25">
      <c r="B383" s="216"/>
      <c r="C383" s="390"/>
      <c r="D383" s="113" t="s">
        <v>251</v>
      </c>
      <c r="E383" s="114">
        <f t="shared" ref="E383:J383" si="87">SUM(E382:E382)</f>
        <v>151</v>
      </c>
      <c r="F383" s="935">
        <f t="shared" si="87"/>
        <v>210</v>
      </c>
      <c r="G383" s="316">
        <f t="shared" si="87"/>
        <v>170</v>
      </c>
      <c r="H383" s="317">
        <f t="shared" si="87"/>
        <v>77</v>
      </c>
      <c r="I383" s="316">
        <f t="shared" si="87"/>
        <v>170</v>
      </c>
      <c r="J383" s="681">
        <f t="shared" si="87"/>
        <v>210</v>
      </c>
      <c r="K383" s="223">
        <f t="shared" si="83"/>
        <v>0</v>
      </c>
      <c r="L383" s="120">
        <f>SUM(L382:L382)</f>
        <v>210</v>
      </c>
      <c r="M383" s="113">
        <f>SUM(M382:M382)</f>
        <v>210</v>
      </c>
      <c r="N383" s="120">
        <f>SUM(N382:N382)</f>
        <v>210</v>
      </c>
      <c r="P383" s="6"/>
      <c r="Q383" s="6"/>
      <c r="R383" s="6"/>
    </row>
    <row r="384" spans="1:18" x14ac:dyDescent="0.2">
      <c r="A384" s="1">
        <v>130</v>
      </c>
      <c r="B384" s="684">
        <v>5137</v>
      </c>
      <c r="C384" s="78">
        <v>3722</v>
      </c>
      <c r="D384" s="685" t="s">
        <v>252</v>
      </c>
      <c r="E384" s="45">
        <v>43</v>
      </c>
      <c r="F384" s="870">
        <v>100</v>
      </c>
      <c r="G384" s="34">
        <v>50</v>
      </c>
      <c r="H384" s="197">
        <v>0</v>
      </c>
      <c r="I384" s="34">
        <v>50</v>
      </c>
      <c r="J384" s="686">
        <v>0</v>
      </c>
      <c r="K384" s="659">
        <f>J384-F384</f>
        <v>-100</v>
      </c>
      <c r="L384" s="21">
        <v>0</v>
      </c>
      <c r="M384" s="685">
        <v>0</v>
      </c>
      <c r="N384" s="21">
        <v>0</v>
      </c>
      <c r="P384" s="6"/>
      <c r="Q384" s="6"/>
      <c r="R384" s="6"/>
    </row>
    <row r="385" spans="1:18" x14ac:dyDescent="0.2">
      <c r="B385" s="329">
        <v>5139</v>
      </c>
      <c r="C385" s="330">
        <v>3722</v>
      </c>
      <c r="D385" s="170" t="s">
        <v>445</v>
      </c>
      <c r="E385" s="149">
        <v>0</v>
      </c>
      <c r="F385" s="888">
        <v>0</v>
      </c>
      <c r="G385" s="183">
        <v>50</v>
      </c>
      <c r="H385" s="327">
        <v>0</v>
      </c>
      <c r="I385" s="183">
        <v>50</v>
      </c>
      <c r="J385" s="428">
        <v>50</v>
      </c>
      <c r="K385" s="659">
        <f>J385-F385</f>
        <v>50</v>
      </c>
      <c r="L385" s="51">
        <v>50</v>
      </c>
      <c r="M385" s="170">
        <v>50</v>
      </c>
      <c r="N385" s="51">
        <v>50</v>
      </c>
      <c r="P385" s="6"/>
      <c r="Q385" s="6"/>
      <c r="R385" s="6"/>
    </row>
    <row r="386" spans="1:18" x14ac:dyDescent="0.2">
      <c r="A386" s="1">
        <v>131</v>
      </c>
      <c r="B386" s="329">
        <v>5169</v>
      </c>
      <c r="C386" s="330">
        <v>3722</v>
      </c>
      <c r="D386" s="170" t="s">
        <v>253</v>
      </c>
      <c r="E386" s="149">
        <v>4383</v>
      </c>
      <c r="F386" s="888">
        <v>5200</v>
      </c>
      <c r="G386" s="183">
        <v>4900</v>
      </c>
      <c r="H386" s="327">
        <v>3287</v>
      </c>
      <c r="I386" s="183">
        <v>4900</v>
      </c>
      <c r="J386" s="428">
        <v>6730</v>
      </c>
      <c r="K386" s="590">
        <f>J386-F386</f>
        <v>1530</v>
      </c>
      <c r="L386" s="51">
        <v>6730</v>
      </c>
      <c r="M386" s="170">
        <v>6730</v>
      </c>
      <c r="N386" s="51">
        <v>6730</v>
      </c>
      <c r="P386" s="6"/>
      <c r="Q386" s="6"/>
      <c r="R386" s="6"/>
    </row>
    <row r="387" spans="1:18" ht="13.5" thickBot="1" x14ac:dyDescent="0.25">
      <c r="A387" s="1">
        <v>131</v>
      </c>
      <c r="B387" s="444">
        <v>5171</v>
      </c>
      <c r="C387" s="445">
        <v>3722</v>
      </c>
      <c r="D387" s="454" t="s">
        <v>254</v>
      </c>
      <c r="E387" s="614">
        <v>0</v>
      </c>
      <c r="F387" s="872">
        <v>100</v>
      </c>
      <c r="G387" s="368">
        <v>100</v>
      </c>
      <c r="H387" s="367">
        <v>0</v>
      </c>
      <c r="I387" s="368">
        <v>0</v>
      </c>
      <c r="J387" s="688">
        <v>20</v>
      </c>
      <c r="K387" s="590">
        <f>J387-F387</f>
        <v>-80</v>
      </c>
      <c r="L387" s="453">
        <v>20</v>
      </c>
      <c r="M387" s="453">
        <v>20</v>
      </c>
      <c r="N387" s="483">
        <v>20</v>
      </c>
      <c r="P387" s="6"/>
      <c r="Q387" s="6"/>
      <c r="R387" s="6"/>
    </row>
    <row r="388" spans="1:18" ht="13.5" thickBot="1" x14ac:dyDescent="0.25">
      <c r="B388" s="216"/>
      <c r="C388" s="390"/>
      <c r="D388" s="112" t="s">
        <v>255</v>
      </c>
      <c r="E388" s="603">
        <f t="shared" ref="E388:N388" si="88">SUM(E384:E387)</f>
        <v>4426</v>
      </c>
      <c r="F388" s="935">
        <f t="shared" si="88"/>
        <v>5400</v>
      </c>
      <c r="G388" s="122">
        <f t="shared" si="88"/>
        <v>5100</v>
      </c>
      <c r="H388" s="121">
        <f t="shared" si="88"/>
        <v>3287</v>
      </c>
      <c r="I388" s="122">
        <f t="shared" si="88"/>
        <v>5000</v>
      </c>
      <c r="J388" s="681">
        <f t="shared" si="88"/>
        <v>6800</v>
      </c>
      <c r="K388" s="132">
        <f t="shared" si="88"/>
        <v>1400</v>
      </c>
      <c r="L388" s="120">
        <f t="shared" si="88"/>
        <v>6800</v>
      </c>
      <c r="M388" s="120">
        <f t="shared" si="88"/>
        <v>6800</v>
      </c>
      <c r="N388" s="120">
        <f t="shared" si="88"/>
        <v>6800</v>
      </c>
      <c r="P388" s="6"/>
      <c r="Q388" s="6"/>
      <c r="R388" s="6"/>
    </row>
    <row r="389" spans="1:18" ht="13.5" thickBot="1" x14ac:dyDescent="0.25">
      <c r="A389" s="1">
        <v>132</v>
      </c>
      <c r="B389" s="380">
        <v>5169</v>
      </c>
      <c r="C389" s="689">
        <v>3723</v>
      </c>
      <c r="D389" s="31" t="s">
        <v>211</v>
      </c>
      <c r="E389" s="32">
        <v>165</v>
      </c>
      <c r="F389" s="936">
        <v>180</v>
      </c>
      <c r="G389" s="635">
        <v>180</v>
      </c>
      <c r="H389" s="690">
        <v>135</v>
      </c>
      <c r="I389" s="635">
        <v>180</v>
      </c>
      <c r="J389" s="691">
        <v>180</v>
      </c>
      <c r="K389" s="635">
        <f t="shared" ref="K389:K403" si="89">J389-F389</f>
        <v>0</v>
      </c>
      <c r="L389" s="465">
        <v>180</v>
      </c>
      <c r="M389" s="466">
        <v>180</v>
      </c>
      <c r="N389" s="465">
        <v>180</v>
      </c>
      <c r="P389" s="6"/>
      <c r="Q389" s="6"/>
      <c r="R389" s="6"/>
    </row>
    <row r="390" spans="1:18" ht="13.5" thickBot="1" x14ac:dyDescent="0.25">
      <c r="B390" s="111"/>
      <c r="C390" s="112"/>
      <c r="D390" s="412" t="s">
        <v>257</v>
      </c>
      <c r="E390" s="692">
        <f t="shared" ref="E390:J390" si="90">SUM(E389)</f>
        <v>165</v>
      </c>
      <c r="F390" s="917">
        <f t="shared" si="90"/>
        <v>180</v>
      </c>
      <c r="G390" s="693">
        <f t="shared" si="90"/>
        <v>180</v>
      </c>
      <c r="H390" s="611">
        <f t="shared" si="90"/>
        <v>135</v>
      </c>
      <c r="I390" s="693">
        <f t="shared" si="90"/>
        <v>180</v>
      </c>
      <c r="J390" s="694">
        <f t="shared" si="90"/>
        <v>180</v>
      </c>
      <c r="K390" s="132">
        <f t="shared" si="89"/>
        <v>0</v>
      </c>
      <c r="L390" s="695">
        <f>SUM(L389)</f>
        <v>180</v>
      </c>
      <c r="M390" s="608">
        <f>SUM(M389)</f>
        <v>180</v>
      </c>
      <c r="N390" s="695">
        <f>SUM(N389)</f>
        <v>180</v>
      </c>
      <c r="P390" s="6"/>
      <c r="Q390" s="6"/>
      <c r="R390" s="6"/>
    </row>
    <row r="391" spans="1:18" ht="13.5" thickBot="1" x14ac:dyDescent="0.25">
      <c r="A391" s="1">
        <v>133</v>
      </c>
      <c r="B391" s="444">
        <v>5169</v>
      </c>
      <c r="C391" s="696">
        <v>3725</v>
      </c>
      <c r="D391" s="697" t="s">
        <v>211</v>
      </c>
      <c r="E391" s="189">
        <v>7503</v>
      </c>
      <c r="F391" s="870">
        <v>7500</v>
      </c>
      <c r="G391" s="34">
        <v>7706</v>
      </c>
      <c r="H391" s="197">
        <v>5821</v>
      </c>
      <c r="I391" s="34">
        <v>7706</v>
      </c>
      <c r="J391" s="686">
        <v>8000</v>
      </c>
      <c r="K391" s="635">
        <f t="shared" si="89"/>
        <v>500</v>
      </c>
      <c r="L391" s="21">
        <v>8000</v>
      </c>
      <c r="M391" s="685">
        <v>8000</v>
      </c>
      <c r="N391" s="21">
        <v>8000</v>
      </c>
      <c r="P391" s="6"/>
      <c r="Q391" s="6"/>
      <c r="R391" s="6"/>
    </row>
    <row r="392" spans="1:18" ht="13.5" thickBot="1" x14ac:dyDescent="0.25">
      <c r="B392" s="111"/>
      <c r="C392" s="112"/>
      <c r="D392" s="112" t="s">
        <v>258</v>
      </c>
      <c r="E392" s="603">
        <f t="shared" ref="E392:J392" si="91">SUM(E391)</f>
        <v>7503</v>
      </c>
      <c r="F392" s="935">
        <f t="shared" si="91"/>
        <v>7500</v>
      </c>
      <c r="G392" s="122">
        <f t="shared" si="91"/>
        <v>7706</v>
      </c>
      <c r="H392" s="121">
        <f t="shared" si="91"/>
        <v>5821</v>
      </c>
      <c r="I392" s="122">
        <f t="shared" si="91"/>
        <v>7706</v>
      </c>
      <c r="J392" s="681">
        <f t="shared" si="91"/>
        <v>8000</v>
      </c>
      <c r="K392" s="132">
        <f t="shared" si="89"/>
        <v>500</v>
      </c>
      <c r="L392" s="120">
        <f>SUM(L391)</f>
        <v>8000</v>
      </c>
      <c r="M392" s="113">
        <f>SUM(M391)</f>
        <v>8000</v>
      </c>
      <c r="N392" s="120">
        <f>SUM(N391)</f>
        <v>8000</v>
      </c>
      <c r="P392" s="6"/>
      <c r="Q392" s="6"/>
      <c r="R392" s="6"/>
    </row>
    <row r="393" spans="1:18" x14ac:dyDescent="0.2">
      <c r="A393" s="1">
        <v>134</v>
      </c>
      <c r="B393" s="684">
        <v>5137</v>
      </c>
      <c r="C393" s="698">
        <v>3745</v>
      </c>
      <c r="D393" s="697" t="s">
        <v>259</v>
      </c>
      <c r="E393" s="189">
        <v>35</v>
      </c>
      <c r="F393" s="865">
        <v>150</v>
      </c>
      <c r="G393" s="197">
        <v>197</v>
      </c>
      <c r="H393" s="34">
        <v>0</v>
      </c>
      <c r="I393" s="197">
        <v>197</v>
      </c>
      <c r="J393" s="125">
        <v>150</v>
      </c>
      <c r="K393" s="34">
        <f t="shared" si="89"/>
        <v>0</v>
      </c>
      <c r="L393" s="248">
        <v>150</v>
      </c>
      <c r="M393" s="248">
        <v>150</v>
      </c>
      <c r="N393" s="248">
        <v>150</v>
      </c>
      <c r="P393" s="6"/>
      <c r="Q393" s="6"/>
      <c r="R393" s="6"/>
    </row>
    <row r="394" spans="1:18" x14ac:dyDescent="0.2">
      <c r="A394" s="1">
        <v>135</v>
      </c>
      <c r="B394" s="103">
        <v>5139</v>
      </c>
      <c r="C394" s="104">
        <v>3745</v>
      </c>
      <c r="D394" s="624" t="s">
        <v>191</v>
      </c>
      <c r="E394" s="625">
        <v>355</v>
      </c>
      <c r="F394" s="862">
        <v>230</v>
      </c>
      <c r="G394" s="108">
        <v>390</v>
      </c>
      <c r="H394" s="107">
        <v>130</v>
      </c>
      <c r="I394" s="108">
        <v>390</v>
      </c>
      <c r="J394" s="109">
        <v>500</v>
      </c>
      <c r="K394" s="183">
        <f t="shared" si="89"/>
        <v>270</v>
      </c>
      <c r="L394" s="232">
        <v>230</v>
      </c>
      <c r="M394" s="232">
        <v>230</v>
      </c>
      <c r="N394" s="232">
        <v>230</v>
      </c>
      <c r="P394" s="6"/>
      <c r="Q394" s="6"/>
      <c r="R394" s="6"/>
    </row>
    <row r="395" spans="1:18" x14ac:dyDescent="0.2">
      <c r="A395" s="1">
        <v>136</v>
      </c>
      <c r="B395" s="588">
        <v>5151</v>
      </c>
      <c r="C395" s="330">
        <v>3745</v>
      </c>
      <c r="D395" s="433" t="s">
        <v>260</v>
      </c>
      <c r="E395" s="464">
        <v>58</v>
      </c>
      <c r="F395" s="863">
        <v>50</v>
      </c>
      <c r="G395" s="327">
        <v>150</v>
      </c>
      <c r="H395" s="183">
        <v>36</v>
      </c>
      <c r="I395" s="327">
        <v>150</v>
      </c>
      <c r="J395" s="238">
        <v>50</v>
      </c>
      <c r="K395" s="183">
        <f t="shared" si="89"/>
        <v>0</v>
      </c>
      <c r="L395" s="237">
        <v>50</v>
      </c>
      <c r="M395" s="237">
        <v>50</v>
      </c>
      <c r="N395" s="237">
        <v>50</v>
      </c>
      <c r="P395" s="6"/>
      <c r="Q395" s="6"/>
      <c r="R395" s="6"/>
    </row>
    <row r="396" spans="1:18" x14ac:dyDescent="0.2">
      <c r="A396" s="1">
        <v>137</v>
      </c>
      <c r="B396" s="95">
        <v>5154</v>
      </c>
      <c r="C396" s="96">
        <v>3745</v>
      </c>
      <c r="D396" s="622" t="s">
        <v>194</v>
      </c>
      <c r="E396" s="623">
        <v>27</v>
      </c>
      <c r="F396" s="867">
        <v>30</v>
      </c>
      <c r="G396" s="100">
        <v>30</v>
      </c>
      <c r="H396" s="99">
        <v>3</v>
      </c>
      <c r="I396" s="100">
        <v>30</v>
      </c>
      <c r="J396" s="101">
        <v>30</v>
      </c>
      <c r="K396" s="79">
        <f t="shared" si="89"/>
        <v>0</v>
      </c>
      <c r="L396" s="265">
        <v>30</v>
      </c>
      <c r="M396" s="265">
        <v>30</v>
      </c>
      <c r="N396" s="265">
        <v>30</v>
      </c>
      <c r="P396" s="6"/>
      <c r="Q396" s="6"/>
      <c r="R396" s="6"/>
    </row>
    <row r="397" spans="1:18" x14ac:dyDescent="0.2">
      <c r="A397" s="1">
        <v>138</v>
      </c>
      <c r="B397" s="103">
        <v>5161</v>
      </c>
      <c r="C397" s="104">
        <v>3745</v>
      </c>
      <c r="D397" s="624" t="s">
        <v>261</v>
      </c>
      <c r="E397" s="625">
        <v>3</v>
      </c>
      <c r="F397" s="862">
        <v>5</v>
      </c>
      <c r="G397" s="108">
        <v>5</v>
      </c>
      <c r="H397" s="107">
        <v>2</v>
      </c>
      <c r="I397" s="108">
        <v>5</v>
      </c>
      <c r="J397" s="109">
        <v>5</v>
      </c>
      <c r="K397" s="107">
        <f t="shared" si="89"/>
        <v>0</v>
      </c>
      <c r="L397" s="232">
        <v>5</v>
      </c>
      <c r="M397" s="232">
        <v>5</v>
      </c>
      <c r="N397" s="232">
        <v>5</v>
      </c>
      <c r="P397" s="6"/>
      <c r="Q397" s="6"/>
      <c r="R397" s="6"/>
    </row>
    <row r="398" spans="1:18" x14ac:dyDescent="0.2">
      <c r="A398" s="1">
        <v>139</v>
      </c>
      <c r="B398" s="329">
        <v>5164</v>
      </c>
      <c r="C398" s="330">
        <v>3745</v>
      </c>
      <c r="D398" s="463" t="s">
        <v>205</v>
      </c>
      <c r="E398" s="464">
        <v>15</v>
      </c>
      <c r="F398" s="863">
        <v>15</v>
      </c>
      <c r="G398" s="327">
        <v>15</v>
      </c>
      <c r="H398" s="183">
        <v>11</v>
      </c>
      <c r="I398" s="327">
        <v>15</v>
      </c>
      <c r="J398" s="238">
        <v>15</v>
      </c>
      <c r="K398" s="183">
        <f>J398-F398</f>
        <v>0</v>
      </c>
      <c r="L398" s="237">
        <v>15</v>
      </c>
      <c r="M398" s="237">
        <v>15</v>
      </c>
      <c r="N398" s="237">
        <v>15</v>
      </c>
      <c r="P398" s="6"/>
      <c r="Q398" s="6"/>
      <c r="R398" s="6"/>
    </row>
    <row r="399" spans="1:18" x14ac:dyDescent="0.2">
      <c r="A399" s="1">
        <v>140</v>
      </c>
      <c r="B399" s="329">
        <v>5166</v>
      </c>
      <c r="C399" s="330">
        <v>3745</v>
      </c>
      <c r="D399" s="463" t="s">
        <v>262</v>
      </c>
      <c r="E399" s="464">
        <v>8</v>
      </c>
      <c r="F399" s="863">
        <v>30</v>
      </c>
      <c r="G399" s="327">
        <v>30</v>
      </c>
      <c r="H399" s="183">
        <v>0</v>
      </c>
      <c r="I399" s="327">
        <v>30</v>
      </c>
      <c r="J399" s="238">
        <v>30</v>
      </c>
      <c r="K399" s="183">
        <f t="shared" si="89"/>
        <v>0</v>
      </c>
      <c r="L399" s="237">
        <v>30</v>
      </c>
      <c r="M399" s="237">
        <v>30</v>
      </c>
      <c r="N399" s="237">
        <v>30</v>
      </c>
      <c r="P399" s="6"/>
      <c r="Q399" s="6"/>
      <c r="R399" s="6"/>
    </row>
    <row r="400" spans="1:18" x14ac:dyDescent="0.2">
      <c r="A400" s="1">
        <v>141</v>
      </c>
      <c r="B400" s="329">
        <v>5169</v>
      </c>
      <c r="C400" s="330">
        <v>3745</v>
      </c>
      <c r="D400" s="463" t="s">
        <v>211</v>
      </c>
      <c r="E400" s="464">
        <v>10270</v>
      </c>
      <c r="F400" s="863">
        <v>10210</v>
      </c>
      <c r="G400" s="327">
        <v>11546</v>
      </c>
      <c r="H400" s="183">
        <v>6332</v>
      </c>
      <c r="I400" s="327">
        <v>11546</v>
      </c>
      <c r="J400" s="238">
        <v>14300</v>
      </c>
      <c r="K400" s="183">
        <f t="shared" si="89"/>
        <v>4090</v>
      </c>
      <c r="L400" s="237">
        <v>14300</v>
      </c>
      <c r="M400" s="237">
        <v>14300</v>
      </c>
      <c r="N400" s="237">
        <v>14300</v>
      </c>
      <c r="P400" s="6"/>
      <c r="Q400" s="6"/>
      <c r="R400" s="6"/>
    </row>
    <row r="401" spans="1:18" ht="13.5" thickBot="1" x14ac:dyDescent="0.25">
      <c r="A401" s="1">
        <v>142</v>
      </c>
      <c r="B401" s="699">
        <v>5171</v>
      </c>
      <c r="C401" s="97">
        <v>3745</v>
      </c>
      <c r="D401" s="622" t="s">
        <v>196</v>
      </c>
      <c r="E401" s="623">
        <v>189</v>
      </c>
      <c r="F401" s="867">
        <v>200</v>
      </c>
      <c r="G401" s="100">
        <v>400</v>
      </c>
      <c r="H401" s="99">
        <v>154</v>
      </c>
      <c r="I401" s="100">
        <v>400</v>
      </c>
      <c r="J401" s="992">
        <v>400</v>
      </c>
      <c r="K401" s="99">
        <f t="shared" si="89"/>
        <v>200</v>
      </c>
      <c r="L401" s="265">
        <v>200</v>
      </c>
      <c r="M401" s="265">
        <v>200</v>
      </c>
      <c r="N401" s="265">
        <v>200</v>
      </c>
      <c r="P401" s="6"/>
      <c r="Q401" s="6"/>
      <c r="R401" s="6"/>
    </row>
    <row r="402" spans="1:18" ht="13.5" thickBot="1" x14ac:dyDescent="0.25">
      <c r="B402" s="701"/>
      <c r="C402" s="64"/>
      <c r="D402" s="112" t="s">
        <v>264</v>
      </c>
      <c r="E402" s="603">
        <f t="shared" ref="E402:J402" si="92">SUM(E393:E401)</f>
        <v>10960</v>
      </c>
      <c r="F402" s="935">
        <f t="shared" si="92"/>
        <v>10920</v>
      </c>
      <c r="G402" s="122">
        <f t="shared" si="92"/>
        <v>12763</v>
      </c>
      <c r="H402" s="121">
        <f t="shared" si="92"/>
        <v>6668</v>
      </c>
      <c r="I402" s="122">
        <f t="shared" si="92"/>
        <v>12763</v>
      </c>
      <c r="J402" s="681">
        <f t="shared" si="92"/>
        <v>15480</v>
      </c>
      <c r="K402" s="132">
        <f t="shared" si="89"/>
        <v>4560</v>
      </c>
      <c r="L402" s="120">
        <f>SUM(L393:L401)</f>
        <v>15010</v>
      </c>
      <c r="M402" s="111">
        <f>SUM(M393:M401)</f>
        <v>15010</v>
      </c>
      <c r="N402" s="120">
        <f>SUM(N393:N401)</f>
        <v>15010</v>
      </c>
      <c r="P402" s="6"/>
      <c r="Q402" s="6"/>
      <c r="R402" s="6"/>
    </row>
    <row r="403" spans="1:18" ht="13.5" thickBot="1" x14ac:dyDescent="0.25">
      <c r="B403" s="453"/>
      <c r="C403" s="454"/>
      <c r="D403" s="63" t="s">
        <v>47</v>
      </c>
      <c r="E403" s="132">
        <f t="shared" ref="E403:J403" si="93">SUM(E365+ E369+ E378+E381+E383+E388+E390+E392+E402)</f>
        <v>24891</v>
      </c>
      <c r="F403" s="860">
        <f t="shared" si="93"/>
        <v>25560</v>
      </c>
      <c r="G403" s="132">
        <f t="shared" si="93"/>
        <v>27069</v>
      </c>
      <c r="H403" s="132">
        <f t="shared" si="93"/>
        <v>16665</v>
      </c>
      <c r="I403" s="132">
        <f t="shared" si="93"/>
        <v>26969</v>
      </c>
      <c r="J403" s="222">
        <f t="shared" si="93"/>
        <v>32020</v>
      </c>
      <c r="K403" s="370">
        <f t="shared" si="89"/>
        <v>6460</v>
      </c>
      <c r="L403" s="383">
        <f>SUM(L365+L369+L378+L381+L383+L388+L390+L392+L402)</f>
        <v>31550</v>
      </c>
      <c r="M403" s="246">
        <f>SUM(M365+M369+M378+M381+M383+M388+M390+M392+M402)</f>
        <v>31550</v>
      </c>
      <c r="N403" s="246">
        <f>SUM(N365+N369+N378+N381+N383+N388+N390+N392+N402)</f>
        <v>31550</v>
      </c>
      <c r="P403" s="6"/>
      <c r="Q403" s="6"/>
      <c r="R403" s="6"/>
    </row>
    <row r="404" spans="1:18" s="1102" customFormat="1" x14ac:dyDescent="0.2">
      <c r="B404" s="1109"/>
      <c r="C404" s="1109"/>
      <c r="D404" s="1103"/>
      <c r="E404" s="884"/>
      <c r="F404" s="884"/>
      <c r="G404" s="884"/>
      <c r="H404" s="884"/>
      <c r="I404" s="884"/>
      <c r="J404" s="884"/>
      <c r="K404" s="884"/>
      <c r="L404" s="884"/>
      <c r="M404" s="884"/>
      <c r="N404" s="884"/>
    </row>
    <row r="405" spans="1:18" s="1102" customFormat="1" x14ac:dyDescent="0.2">
      <c r="B405" s="1109"/>
      <c r="C405" s="1109"/>
      <c r="D405" s="1103"/>
      <c r="E405" s="884"/>
      <c r="F405" s="884"/>
      <c r="G405" s="884"/>
      <c r="H405" s="884"/>
      <c r="I405" s="884"/>
      <c r="J405" s="884"/>
      <c r="K405" s="884"/>
      <c r="L405" s="884"/>
      <c r="M405" s="884"/>
      <c r="N405" s="884"/>
    </row>
    <row r="406" spans="1:18" s="1102" customFormat="1" ht="13.5" thickBot="1" x14ac:dyDescent="0.25">
      <c r="B406" s="1109"/>
      <c r="C406" s="1109"/>
      <c r="D406" s="1103"/>
      <c r="E406" s="884"/>
      <c r="F406" s="884"/>
      <c r="G406" s="884"/>
      <c r="H406" s="884"/>
      <c r="I406" s="884"/>
      <c r="J406" s="884"/>
      <c r="K406" s="884"/>
      <c r="L406" s="884"/>
      <c r="M406" s="884"/>
      <c r="N406" s="884"/>
    </row>
    <row r="407" spans="1:18" ht="13.5" thickBot="1" x14ac:dyDescent="0.25">
      <c r="B407" s="280"/>
      <c r="C407" s="371"/>
      <c r="D407" s="281"/>
      <c r="E407" s="282"/>
      <c r="F407" s="950"/>
      <c r="G407" s="281"/>
      <c r="H407" s="703"/>
      <c r="I407" s="704"/>
      <c r="J407" s="284"/>
      <c r="K407" s="284"/>
      <c r="L407" s="285"/>
      <c r="M407" s="285"/>
      <c r="N407" s="286"/>
      <c r="P407" s="6"/>
      <c r="Q407" s="6"/>
      <c r="R407" s="6"/>
    </row>
    <row r="408" spans="1:18" ht="13.5" thickBot="1" x14ac:dyDescent="0.25">
      <c r="B408" s="287"/>
      <c r="C408" s="705" t="s">
        <v>110</v>
      </c>
      <c r="D408" s="706"/>
      <c r="E408" s="400"/>
      <c r="F408" s="951"/>
      <c r="G408" s="293"/>
      <c r="H408" s="648"/>
      <c r="I408" s="707"/>
      <c r="J408" s="291"/>
      <c r="K408" s="291"/>
      <c r="L408" s="288"/>
      <c r="M408" s="288"/>
      <c r="N408" s="292"/>
      <c r="P408" s="6"/>
      <c r="Q408" s="6"/>
      <c r="R408" s="6"/>
    </row>
    <row r="409" spans="1:18" ht="13.5" thickBot="1" x14ac:dyDescent="0.25">
      <c r="B409" s="295"/>
      <c r="C409" s="621"/>
      <c r="D409" s="296"/>
      <c r="E409" s="297"/>
      <c r="F409" s="952"/>
      <c r="G409" s="296"/>
      <c r="H409" s="652"/>
      <c r="I409" s="708"/>
      <c r="J409" s="299"/>
      <c r="K409" s="299"/>
      <c r="L409" s="300"/>
      <c r="M409" s="300"/>
      <c r="N409" s="301"/>
      <c r="P409" s="6"/>
      <c r="Q409" s="6"/>
      <c r="R409" s="6"/>
    </row>
    <row r="410" spans="1:18" s="4" customFormat="1" ht="25.5" thickBot="1" x14ac:dyDescent="0.3">
      <c r="B410" s="208"/>
      <c r="C410" s="209"/>
      <c r="D410" s="210" t="s">
        <v>0</v>
      </c>
      <c r="E410" s="211" t="s">
        <v>345</v>
      </c>
      <c r="F410" s="949" t="s">
        <v>346</v>
      </c>
      <c r="G410" s="212" t="s">
        <v>347</v>
      </c>
      <c r="H410" s="213" t="s">
        <v>348</v>
      </c>
      <c r="I410" s="213" t="s">
        <v>349</v>
      </c>
      <c r="J410" s="214" t="s">
        <v>350</v>
      </c>
      <c r="K410" s="215" t="s">
        <v>351</v>
      </c>
      <c r="L410" s="63" t="s">
        <v>7</v>
      </c>
      <c r="M410" s="216" t="s">
        <v>8</v>
      </c>
      <c r="N410" s="63" t="s">
        <v>352</v>
      </c>
    </row>
    <row r="411" spans="1:18" ht="13.5" thickBot="1" x14ac:dyDescent="0.25">
      <c r="A411" s="1">
        <v>145</v>
      </c>
      <c r="B411" s="329">
        <v>6121</v>
      </c>
      <c r="C411" s="330">
        <v>3421</v>
      </c>
      <c r="D411" s="463" t="s">
        <v>265</v>
      </c>
      <c r="E411" s="155">
        <v>499</v>
      </c>
      <c r="F411" s="925">
        <v>0</v>
      </c>
      <c r="G411" s="51">
        <v>0</v>
      </c>
      <c r="H411" s="170">
        <v>0</v>
      </c>
      <c r="I411" s="237">
        <v>0</v>
      </c>
      <c r="J411" s="428">
        <v>0</v>
      </c>
      <c r="K411" s="183">
        <f>J411-F411</f>
        <v>0</v>
      </c>
      <c r="L411" s="66">
        <v>0</v>
      </c>
      <c r="M411" s="170">
        <v>0</v>
      </c>
      <c r="N411" s="51">
        <v>0</v>
      </c>
      <c r="P411" s="6"/>
      <c r="Q411" s="6"/>
      <c r="R411" s="6"/>
    </row>
    <row r="412" spans="1:18" ht="13.5" thickBot="1" x14ac:dyDescent="0.25">
      <c r="B412" s="111"/>
      <c r="C412" s="113"/>
      <c r="D412" s="63" t="s">
        <v>121</v>
      </c>
      <c r="E412" s="121">
        <f t="shared" ref="E412:J412" si="94">SUM(E411:E411)</f>
        <v>499</v>
      </c>
      <c r="F412" s="916">
        <f t="shared" si="94"/>
        <v>0</v>
      </c>
      <c r="G412" s="122">
        <f t="shared" si="94"/>
        <v>0</v>
      </c>
      <c r="H412" s="121">
        <f t="shared" si="94"/>
        <v>0</v>
      </c>
      <c r="I412" s="122">
        <f t="shared" si="94"/>
        <v>0</v>
      </c>
      <c r="J412" s="607">
        <f t="shared" si="94"/>
        <v>0</v>
      </c>
      <c r="K412" s="132">
        <f>J412-F412</f>
        <v>0</v>
      </c>
      <c r="L412" s="709">
        <f>SUM(L411:L411)</f>
        <v>0</v>
      </c>
      <c r="M412" s="709">
        <f>SUM(M411:M411)</f>
        <v>0</v>
      </c>
      <c r="N412" s="316">
        <f>SUM(N411:N411)</f>
        <v>0</v>
      </c>
      <c r="P412" s="6"/>
      <c r="Q412" s="6"/>
      <c r="R412" s="6"/>
    </row>
    <row r="413" spans="1:18" x14ac:dyDescent="0.2">
      <c r="B413" s="116"/>
      <c r="C413" s="116"/>
      <c r="D413" s="200"/>
      <c r="E413" s="396"/>
      <c r="F413" s="912"/>
      <c r="G413" s="584"/>
      <c r="H413" s="584"/>
      <c r="I413" s="584"/>
      <c r="J413" s="583"/>
      <c r="K413" s="393"/>
      <c r="L413" s="116"/>
      <c r="M413" s="116"/>
      <c r="N413" s="116"/>
      <c r="P413" s="6"/>
      <c r="Q413" s="6"/>
      <c r="R413" s="6"/>
    </row>
    <row r="414" spans="1:18" x14ac:dyDescent="0.2">
      <c r="B414" s="274" t="s">
        <v>122</v>
      </c>
      <c r="C414" s="275"/>
      <c r="D414" s="275"/>
      <c r="E414" s="416"/>
      <c r="F414" s="869"/>
      <c r="G414" s="278"/>
      <c r="H414" s="278"/>
      <c r="I414" s="278"/>
      <c r="J414" s="278"/>
      <c r="K414" s="278"/>
      <c r="L414" s="279"/>
      <c r="M414" s="279"/>
      <c r="N414" s="279"/>
      <c r="P414" s="6"/>
      <c r="Q414" s="6"/>
      <c r="R414" s="6"/>
    </row>
    <row r="415" spans="1:18" ht="13.5" thickBot="1" x14ac:dyDescent="0.25">
      <c r="B415" s="443"/>
      <c r="C415" s="279"/>
      <c r="D415" s="279"/>
      <c r="E415" s="436"/>
      <c r="F415" s="869"/>
      <c r="G415" s="278"/>
      <c r="H415" s="278"/>
      <c r="I415" s="278"/>
      <c r="J415" s="278"/>
      <c r="K415" s="278"/>
      <c r="L415" s="279"/>
      <c r="M415" s="279"/>
      <c r="N415" s="279"/>
      <c r="P415" s="6"/>
      <c r="Q415" s="6"/>
      <c r="R415" s="6"/>
    </row>
    <row r="416" spans="1:18" ht="13.5" thickBot="1" x14ac:dyDescent="0.25">
      <c r="B416" s="280"/>
      <c r="C416" s="281"/>
      <c r="D416" s="281"/>
      <c r="E416" s="282"/>
      <c r="F416" s="950"/>
      <c r="G416" s="283"/>
      <c r="H416" s="283"/>
      <c r="I416" s="283"/>
      <c r="J416" s="284"/>
      <c r="K416" s="284"/>
      <c r="L416" s="285"/>
      <c r="M416" s="285"/>
      <c r="N416" s="286"/>
      <c r="P416" s="6"/>
      <c r="Q416" s="6"/>
      <c r="R416" s="6"/>
    </row>
    <row r="417" spans="1:18" ht="13.5" thickBot="1" x14ac:dyDescent="0.25">
      <c r="B417" s="287"/>
      <c r="C417" s="398" t="s">
        <v>69</v>
      </c>
      <c r="D417" s="399"/>
      <c r="E417" s="400"/>
      <c r="F417" s="951"/>
      <c r="G417" s="290"/>
      <c r="H417" s="290"/>
      <c r="I417" s="290"/>
      <c r="J417" s="291"/>
      <c r="K417" s="291"/>
      <c r="L417" s="288"/>
      <c r="M417" s="288"/>
      <c r="N417" s="292"/>
      <c r="P417" s="6"/>
      <c r="Q417" s="6"/>
      <c r="R417" s="6"/>
    </row>
    <row r="418" spans="1:18" ht="13.5" thickBot="1" x14ac:dyDescent="0.25">
      <c r="B418" s="295"/>
      <c r="C418" s="296" t="s">
        <v>101</v>
      </c>
      <c r="D418" s="296"/>
      <c r="E418" s="297"/>
      <c r="F418" s="952"/>
      <c r="G418" s="298"/>
      <c r="H418" s="298"/>
      <c r="I418" s="298"/>
      <c r="J418" s="299"/>
      <c r="K418" s="299"/>
      <c r="L418" s="300"/>
      <c r="M418" s="300"/>
      <c r="N418" s="301"/>
      <c r="P418" s="6"/>
      <c r="Q418" s="6"/>
      <c r="R418" s="6"/>
    </row>
    <row r="419" spans="1:18" s="4" customFormat="1" ht="25.5" thickBot="1" x14ac:dyDescent="0.3">
      <c r="B419" s="208"/>
      <c r="C419" s="209"/>
      <c r="D419" s="210" t="s">
        <v>0</v>
      </c>
      <c r="E419" s="211" t="s">
        <v>345</v>
      </c>
      <c r="F419" s="949" t="s">
        <v>346</v>
      </c>
      <c r="G419" s="212" t="s">
        <v>347</v>
      </c>
      <c r="H419" s="213" t="s">
        <v>348</v>
      </c>
      <c r="I419" s="213" t="s">
        <v>349</v>
      </c>
      <c r="J419" s="214" t="s">
        <v>350</v>
      </c>
      <c r="K419" s="215" t="s">
        <v>351</v>
      </c>
      <c r="L419" s="63" t="s">
        <v>7</v>
      </c>
      <c r="M419" s="216" t="s">
        <v>8</v>
      </c>
      <c r="N419" s="63" t="s">
        <v>352</v>
      </c>
    </row>
    <row r="420" spans="1:18" x14ac:dyDescent="0.2">
      <c r="A420" s="1">
        <v>148</v>
      </c>
      <c r="B420" s="95">
        <v>5139</v>
      </c>
      <c r="C420" s="96">
        <v>3399</v>
      </c>
      <c r="D420" s="622" t="s">
        <v>191</v>
      </c>
      <c r="E420" s="623">
        <v>15</v>
      </c>
      <c r="F420" s="867">
        <v>17</v>
      </c>
      <c r="G420" s="867">
        <v>17</v>
      </c>
      <c r="H420" s="99">
        <v>14</v>
      </c>
      <c r="I420" s="867">
        <v>17</v>
      </c>
      <c r="J420" s="101">
        <v>17</v>
      </c>
      <c r="K420" s="741">
        <f>J420-F420</f>
        <v>0</v>
      </c>
      <c r="L420" s="265">
        <v>17</v>
      </c>
      <c r="M420" s="265">
        <v>17</v>
      </c>
      <c r="N420" s="265">
        <v>17</v>
      </c>
      <c r="P420" s="6"/>
      <c r="Q420" s="6"/>
      <c r="R420" s="6"/>
    </row>
    <row r="421" spans="1:18" x14ac:dyDescent="0.2">
      <c r="A421" s="1">
        <v>150</v>
      </c>
      <c r="B421" s="329">
        <v>5175</v>
      </c>
      <c r="C421" s="330">
        <v>3399</v>
      </c>
      <c r="D421" s="463" t="s">
        <v>266</v>
      </c>
      <c r="E421" s="464">
        <v>2</v>
      </c>
      <c r="F421" s="863">
        <v>8</v>
      </c>
      <c r="G421" s="863">
        <v>8</v>
      </c>
      <c r="H421" s="183">
        <v>2</v>
      </c>
      <c r="I421" s="863">
        <v>8</v>
      </c>
      <c r="J421" s="238">
        <v>8</v>
      </c>
      <c r="K421" s="110">
        <f t="shared" ref="K421:K426" si="95">J421-F421</f>
        <v>0</v>
      </c>
      <c r="L421" s="237">
        <v>8</v>
      </c>
      <c r="M421" s="237">
        <v>8</v>
      </c>
      <c r="N421" s="237">
        <v>8</v>
      </c>
      <c r="P421" s="6"/>
      <c r="Q421" s="6"/>
      <c r="R421" s="6"/>
    </row>
    <row r="422" spans="1:18" x14ac:dyDescent="0.2">
      <c r="A422" s="1">
        <v>151</v>
      </c>
      <c r="B422" s="329">
        <v>5179</v>
      </c>
      <c r="C422" s="330">
        <v>3399</v>
      </c>
      <c r="D422" s="463" t="s">
        <v>267</v>
      </c>
      <c r="E422" s="464">
        <v>42</v>
      </c>
      <c r="F422" s="863">
        <v>45</v>
      </c>
      <c r="G422" s="863">
        <v>45</v>
      </c>
      <c r="H422" s="183">
        <v>29</v>
      </c>
      <c r="I422" s="863">
        <v>45</v>
      </c>
      <c r="J422" s="238">
        <v>45</v>
      </c>
      <c r="K422" s="110">
        <f t="shared" si="95"/>
        <v>0</v>
      </c>
      <c r="L422" s="237">
        <v>45</v>
      </c>
      <c r="M422" s="237">
        <v>45</v>
      </c>
      <c r="N422" s="237">
        <v>45</v>
      </c>
      <c r="P422" s="6"/>
      <c r="Q422" s="6"/>
      <c r="R422" s="6"/>
    </row>
    <row r="423" spans="1:18" ht="13.5" thickBot="1" x14ac:dyDescent="0.25">
      <c r="A423" s="1">
        <v>152</v>
      </c>
      <c r="B423" s="103">
        <v>5194</v>
      </c>
      <c r="C423" s="104">
        <v>3399</v>
      </c>
      <c r="D423" s="624" t="s">
        <v>263</v>
      </c>
      <c r="E423" s="625">
        <v>97</v>
      </c>
      <c r="F423" s="895">
        <v>120</v>
      </c>
      <c r="G423" s="895">
        <v>120</v>
      </c>
      <c r="H423" s="107">
        <v>33</v>
      </c>
      <c r="I423" s="895">
        <v>120</v>
      </c>
      <c r="J423" s="91">
        <v>120</v>
      </c>
      <c r="K423" s="110">
        <f t="shared" si="95"/>
        <v>0</v>
      </c>
      <c r="L423" s="388">
        <v>120</v>
      </c>
      <c r="M423" s="388">
        <v>120</v>
      </c>
      <c r="N423" s="388">
        <v>120</v>
      </c>
      <c r="P423" s="6"/>
      <c r="Q423" s="6"/>
      <c r="R423" s="6"/>
    </row>
    <row r="424" spans="1:18" ht="13.5" thickBot="1" x14ac:dyDescent="0.25">
      <c r="B424" s="111"/>
      <c r="C424" s="112"/>
      <c r="D424" s="112" t="s">
        <v>184</v>
      </c>
      <c r="E424" s="121">
        <f t="shared" ref="E424:J424" si="96">SUM(E420:E423)</f>
        <v>156</v>
      </c>
      <c r="F424" s="874">
        <f t="shared" si="96"/>
        <v>190</v>
      </c>
      <c r="G424" s="122">
        <f t="shared" si="96"/>
        <v>190</v>
      </c>
      <c r="H424" s="121">
        <f t="shared" si="96"/>
        <v>78</v>
      </c>
      <c r="I424" s="122">
        <f t="shared" si="96"/>
        <v>190</v>
      </c>
      <c r="J424" s="319">
        <f t="shared" si="96"/>
        <v>190</v>
      </c>
      <c r="K424" s="370">
        <f t="shared" si="95"/>
        <v>0</v>
      </c>
      <c r="L424" s="121">
        <f>SUM(L420:L423)</f>
        <v>190</v>
      </c>
      <c r="M424" s="122">
        <f>SUM(M420:M423)</f>
        <v>190</v>
      </c>
      <c r="N424" s="122">
        <f>SUM(N420:N423)</f>
        <v>190</v>
      </c>
      <c r="P424" s="6"/>
      <c r="Q424" s="6"/>
      <c r="R424" s="6"/>
    </row>
    <row r="425" spans="1:18" ht="13.5" thickBot="1" x14ac:dyDescent="0.25">
      <c r="A425" s="1">
        <v>153</v>
      </c>
      <c r="B425" s="444">
        <v>5194</v>
      </c>
      <c r="C425" s="445">
        <v>3429</v>
      </c>
      <c r="D425" s="198" t="s">
        <v>263</v>
      </c>
      <c r="E425" s="128">
        <v>148</v>
      </c>
      <c r="F425" s="915">
        <v>180</v>
      </c>
      <c r="G425" s="33">
        <v>180</v>
      </c>
      <c r="H425" s="79">
        <v>20</v>
      </c>
      <c r="I425" s="33">
        <v>180</v>
      </c>
      <c r="J425" s="81">
        <v>180</v>
      </c>
      <c r="K425" s="110">
        <f t="shared" si="95"/>
        <v>0</v>
      </c>
      <c r="L425" s="77">
        <v>180</v>
      </c>
      <c r="M425" s="23">
        <v>180</v>
      </c>
      <c r="N425" s="23">
        <v>180</v>
      </c>
      <c r="P425" s="6"/>
      <c r="Q425" s="6"/>
      <c r="R425" s="6"/>
    </row>
    <row r="426" spans="1:18" ht="13.5" thickBot="1" x14ac:dyDescent="0.25">
      <c r="B426" s="29"/>
      <c r="C426" s="369"/>
      <c r="D426" s="390" t="s">
        <v>47</v>
      </c>
      <c r="E426" s="220">
        <f t="shared" ref="E426:N426" si="97">SUM(E424+E425)</f>
        <v>304</v>
      </c>
      <c r="F426" s="860">
        <f t="shared" si="97"/>
        <v>370</v>
      </c>
      <c r="G426" s="221">
        <f t="shared" si="97"/>
        <v>370</v>
      </c>
      <c r="H426" s="132">
        <f>SUM(H424+H425)</f>
        <v>98</v>
      </c>
      <c r="I426" s="221">
        <f t="shared" si="97"/>
        <v>370</v>
      </c>
      <c r="J426" s="222">
        <f t="shared" si="97"/>
        <v>370</v>
      </c>
      <c r="K426" s="370">
        <f t="shared" si="95"/>
        <v>0</v>
      </c>
      <c r="L426" s="216">
        <f t="shared" si="97"/>
        <v>370</v>
      </c>
      <c r="M426" s="63">
        <f t="shared" si="97"/>
        <v>370</v>
      </c>
      <c r="N426" s="63">
        <f t="shared" si="97"/>
        <v>370</v>
      </c>
      <c r="P426" s="6"/>
      <c r="Q426" s="6"/>
      <c r="R426" s="6"/>
    </row>
    <row r="427" spans="1:18" x14ac:dyDescent="0.2">
      <c r="B427" s="22"/>
      <c r="C427" s="22"/>
      <c r="D427" s="200"/>
      <c r="E427" s="396"/>
      <c r="F427" s="884"/>
      <c r="G427" s="393"/>
      <c r="H427" s="393"/>
      <c r="I427" s="393"/>
      <c r="J427" s="394"/>
      <c r="K427" s="394"/>
      <c r="L427" s="22"/>
      <c r="M427" s="22"/>
      <c r="N427" s="22"/>
      <c r="P427" s="6"/>
      <c r="Q427" s="6"/>
      <c r="R427" s="6"/>
    </row>
    <row r="428" spans="1:18" x14ac:dyDescent="0.2">
      <c r="B428" s="274" t="s">
        <v>123</v>
      </c>
      <c r="C428" s="275"/>
      <c r="D428" s="275"/>
      <c r="E428" s="416"/>
      <c r="F428" s="869"/>
      <c r="G428" s="278"/>
      <c r="H428" s="278"/>
      <c r="I428" s="278"/>
      <c r="J428" s="278"/>
      <c r="K428" s="278"/>
      <c r="L428" s="22"/>
      <c r="M428" s="22"/>
      <c r="N428" s="22"/>
      <c r="P428" s="6"/>
      <c r="Q428" s="6"/>
      <c r="R428" s="6"/>
    </row>
    <row r="429" spans="1:18" ht="13.5" thickBot="1" x14ac:dyDescent="0.25">
      <c r="B429" s="274"/>
      <c r="C429" s="275"/>
      <c r="D429" s="275"/>
      <c r="E429" s="416"/>
      <c r="F429" s="869"/>
      <c r="G429" s="278"/>
      <c r="H429" s="278"/>
      <c r="I429" s="278"/>
      <c r="J429" s="278"/>
      <c r="K429" s="278"/>
      <c r="L429" s="22"/>
      <c r="M429" s="22"/>
      <c r="N429" s="22"/>
      <c r="P429" s="6"/>
      <c r="Q429" s="6"/>
      <c r="R429" s="6"/>
    </row>
    <row r="430" spans="1:18" ht="13.5" thickBot="1" x14ac:dyDescent="0.25">
      <c r="B430" s="468"/>
      <c r="C430" s="285"/>
      <c r="D430" s="285"/>
      <c r="E430" s="469"/>
      <c r="F430" s="950"/>
      <c r="G430" s="284"/>
      <c r="H430" s="284"/>
      <c r="I430" s="284"/>
      <c r="J430" s="284"/>
      <c r="K430" s="284"/>
      <c r="L430" s="285"/>
      <c r="M430" s="285"/>
      <c r="N430" s="286"/>
      <c r="P430" s="6"/>
      <c r="Q430" s="6"/>
      <c r="R430" s="6"/>
    </row>
    <row r="431" spans="1:18" ht="13.5" thickBot="1" x14ac:dyDescent="0.25">
      <c r="B431" s="287"/>
      <c r="C431" s="288"/>
      <c r="D431" s="219" t="s">
        <v>32</v>
      </c>
      <c r="E431" s="289"/>
      <c r="F431" s="951"/>
      <c r="G431" s="290"/>
      <c r="H431" s="290"/>
      <c r="I431" s="290"/>
      <c r="J431" s="291"/>
      <c r="K431" s="291"/>
      <c r="L431" s="288"/>
      <c r="M431" s="288"/>
      <c r="N431" s="292"/>
      <c r="P431" s="6"/>
      <c r="Q431" s="6"/>
      <c r="R431" s="6"/>
    </row>
    <row r="432" spans="1:18" x14ac:dyDescent="0.2">
      <c r="B432" s="287"/>
      <c r="C432" s="293"/>
      <c r="D432" s="293" t="s">
        <v>48</v>
      </c>
      <c r="E432" s="294"/>
      <c r="F432" s="951"/>
      <c r="G432" s="290"/>
      <c r="H432" s="290"/>
      <c r="I432" s="290"/>
      <c r="J432" s="291"/>
      <c r="K432" s="291"/>
      <c r="L432" s="288"/>
      <c r="M432" s="288"/>
      <c r="N432" s="292"/>
      <c r="P432" s="6"/>
      <c r="Q432" s="6"/>
      <c r="R432" s="6"/>
    </row>
    <row r="433" spans="1:18" ht="13.5" thickBot="1" x14ac:dyDescent="0.25">
      <c r="B433" s="295"/>
      <c r="C433" s="296"/>
      <c r="D433" s="296"/>
      <c r="E433" s="297"/>
      <c r="F433" s="952"/>
      <c r="G433" s="298"/>
      <c r="H433" s="298"/>
      <c r="I433" s="298"/>
      <c r="J433" s="299"/>
      <c r="K433" s="299"/>
      <c r="L433" s="300"/>
      <c r="M433" s="300"/>
      <c r="N433" s="301"/>
      <c r="P433" s="6"/>
      <c r="Q433" s="6"/>
      <c r="R433" s="6"/>
    </row>
    <row r="434" spans="1:18" s="4" customFormat="1" ht="25.5" thickBot="1" x14ac:dyDescent="0.3">
      <c r="B434" s="208"/>
      <c r="C434" s="209"/>
      <c r="D434" s="210" t="s">
        <v>0</v>
      </c>
      <c r="E434" s="211" t="s">
        <v>345</v>
      </c>
      <c r="F434" s="949" t="s">
        <v>346</v>
      </c>
      <c r="G434" s="212" t="s">
        <v>347</v>
      </c>
      <c r="H434" s="213" t="s">
        <v>348</v>
      </c>
      <c r="I434" s="213" t="s">
        <v>349</v>
      </c>
      <c r="J434" s="214" t="s">
        <v>350</v>
      </c>
      <c r="K434" s="215" t="s">
        <v>351</v>
      </c>
      <c r="L434" s="62" t="s">
        <v>7</v>
      </c>
      <c r="M434" s="216" t="s">
        <v>8</v>
      </c>
      <c r="N434" s="63" t="s">
        <v>352</v>
      </c>
    </row>
    <row r="435" spans="1:18" x14ac:dyDescent="0.2">
      <c r="A435" s="1">
        <v>154</v>
      </c>
      <c r="B435" s="258">
        <v>2229</v>
      </c>
      <c r="C435" s="715" t="s">
        <v>124</v>
      </c>
      <c r="D435" s="105" t="s">
        <v>125</v>
      </c>
      <c r="E435" s="45">
        <v>0</v>
      </c>
      <c r="F435" s="938">
        <v>0</v>
      </c>
      <c r="G435" s="34">
        <v>0</v>
      </c>
      <c r="H435" s="108">
        <v>48</v>
      </c>
      <c r="I435" s="34">
        <v>48</v>
      </c>
      <c r="J435" s="717">
        <v>0</v>
      </c>
      <c r="K435" s="110">
        <f>J435-F435</f>
        <v>0</v>
      </c>
      <c r="L435" s="21">
        <v>0</v>
      </c>
      <c r="M435" s="257">
        <v>0</v>
      </c>
      <c r="N435" s="21">
        <v>0</v>
      </c>
      <c r="P435" s="6"/>
      <c r="Q435" s="6"/>
      <c r="R435" s="6"/>
    </row>
    <row r="436" spans="1:18" x14ac:dyDescent="0.2">
      <c r="A436" s="1">
        <v>155</v>
      </c>
      <c r="B436" s="258">
        <v>2324</v>
      </c>
      <c r="C436" s="715">
        <v>4329</v>
      </c>
      <c r="D436" s="105" t="s">
        <v>125</v>
      </c>
      <c r="E436" s="149">
        <v>0</v>
      </c>
      <c r="F436" s="939">
        <v>0</v>
      </c>
      <c r="G436" s="183">
        <v>0</v>
      </c>
      <c r="H436" s="327">
        <v>24</v>
      </c>
      <c r="I436" s="183">
        <v>24</v>
      </c>
      <c r="J436" s="718">
        <v>0</v>
      </c>
      <c r="K436" s="110">
        <f>J436-F436</f>
        <v>0</v>
      </c>
      <c r="L436" s="51">
        <v>0</v>
      </c>
      <c r="M436" s="170">
        <v>0</v>
      </c>
      <c r="N436" s="51">
        <v>0</v>
      </c>
      <c r="P436" s="6"/>
      <c r="Q436" s="6"/>
      <c r="R436" s="6"/>
    </row>
    <row r="437" spans="1:18" ht="13.5" thickBot="1" x14ac:dyDescent="0.25">
      <c r="A437" s="1">
        <v>156</v>
      </c>
      <c r="B437" s="179">
        <v>2324</v>
      </c>
      <c r="C437" s="180">
        <v>3632</v>
      </c>
      <c r="D437" s="181" t="s">
        <v>127</v>
      </c>
      <c r="E437" s="182">
        <v>32</v>
      </c>
      <c r="F437" s="940">
        <v>0</v>
      </c>
      <c r="G437" s="24">
        <v>0</v>
      </c>
      <c r="H437" s="26">
        <v>10</v>
      </c>
      <c r="I437" s="173">
        <v>10</v>
      </c>
      <c r="J437" s="719">
        <v>0</v>
      </c>
      <c r="K437" s="110">
        <f>J437-F437</f>
        <v>0</v>
      </c>
      <c r="L437" s="27">
        <v>0</v>
      </c>
      <c r="M437" s="28">
        <v>0</v>
      </c>
      <c r="N437" s="27">
        <v>0</v>
      </c>
      <c r="P437" s="6"/>
      <c r="Q437" s="6"/>
      <c r="R437" s="6"/>
    </row>
    <row r="438" spans="1:18" ht="13.5" thickBot="1" x14ac:dyDescent="0.25">
      <c r="B438" s="29"/>
      <c r="C438" s="369"/>
      <c r="D438" s="720" t="s">
        <v>47</v>
      </c>
      <c r="E438" s="383">
        <f>SUM(E435:E437)</f>
        <v>32</v>
      </c>
      <c r="F438" s="860">
        <f>SUM(F435:F436)</f>
        <v>0</v>
      </c>
      <c r="G438" s="132">
        <f>SUM(G435:G436)</f>
        <v>0</v>
      </c>
      <c r="H438" s="221">
        <f>SUM(H435:H437)</f>
        <v>82</v>
      </c>
      <c r="I438" s="223">
        <f>SUM(I435:I437)</f>
        <v>82</v>
      </c>
      <c r="J438" s="222">
        <f>SUM(J435:J436)</f>
        <v>0</v>
      </c>
      <c r="K438" s="221">
        <f>J438-F438</f>
        <v>0</v>
      </c>
      <c r="L438" s="132">
        <f>SUM(L435:L435)</f>
        <v>0</v>
      </c>
      <c r="M438" s="370">
        <f>SUM(M435:M435)</f>
        <v>0</v>
      </c>
      <c r="N438" s="721">
        <f>SUM(N435:N435)</f>
        <v>0</v>
      </c>
      <c r="P438" s="6"/>
      <c r="Q438" s="6"/>
      <c r="R438" s="6"/>
    </row>
    <row r="439" spans="1:18" ht="13.5" thickBot="1" x14ac:dyDescent="0.25">
      <c r="B439" s="22"/>
      <c r="C439" s="22"/>
      <c r="D439" s="722"/>
      <c r="E439" s="723"/>
      <c r="F439" s="884"/>
      <c r="G439" s="393"/>
      <c r="H439" s="393"/>
      <c r="I439" s="393"/>
      <c r="J439" s="394"/>
      <c r="K439" s="393"/>
      <c r="L439" s="393"/>
      <c r="M439" s="393"/>
      <c r="N439" s="393"/>
      <c r="P439" s="6"/>
      <c r="Q439" s="6"/>
      <c r="R439" s="6"/>
    </row>
    <row r="440" spans="1:18" ht="13.5" thickBot="1" x14ac:dyDescent="0.25">
      <c r="B440" s="280"/>
      <c r="C440" s="281"/>
      <c r="D440" s="281"/>
      <c r="E440" s="282"/>
      <c r="F440" s="950"/>
      <c r="G440" s="283"/>
      <c r="H440" s="283"/>
      <c r="I440" s="283"/>
      <c r="J440" s="284"/>
      <c r="K440" s="284"/>
      <c r="L440" s="285"/>
      <c r="M440" s="285"/>
      <c r="N440" s="286"/>
      <c r="P440" s="6"/>
      <c r="Q440" s="6"/>
      <c r="R440" s="6"/>
    </row>
    <row r="441" spans="1:18" ht="13.5" thickBot="1" x14ac:dyDescent="0.25">
      <c r="B441" s="287"/>
      <c r="C441" s="245" t="s">
        <v>69</v>
      </c>
      <c r="D441" s="399"/>
      <c r="E441" s="400"/>
      <c r="F441" s="951"/>
      <c r="G441" s="290"/>
      <c r="H441" s="290"/>
      <c r="I441" s="290"/>
      <c r="J441" s="291"/>
      <c r="K441" s="291"/>
      <c r="L441" s="288"/>
      <c r="M441" s="288"/>
      <c r="N441" s="292"/>
      <c r="P441" s="6"/>
      <c r="Q441" s="6"/>
      <c r="R441" s="6"/>
    </row>
    <row r="442" spans="1:18" x14ac:dyDescent="0.2">
      <c r="B442" s="287"/>
      <c r="C442" s="293" t="s">
        <v>101</v>
      </c>
      <c r="D442" s="293"/>
      <c r="E442" s="294"/>
      <c r="F442" s="951"/>
      <c r="G442" s="290"/>
      <c r="H442" s="290"/>
      <c r="I442" s="290"/>
      <c r="J442" s="291"/>
      <c r="K442" s="291"/>
      <c r="L442" s="288"/>
      <c r="M442" s="288"/>
      <c r="N442" s="292"/>
      <c r="P442" s="6"/>
      <c r="Q442" s="6"/>
      <c r="R442" s="6"/>
    </row>
    <row r="443" spans="1:18" ht="13.5" thickBot="1" x14ac:dyDescent="0.25">
      <c r="B443" s="295"/>
      <c r="C443" s="296"/>
      <c r="D443" s="296"/>
      <c r="E443" s="297"/>
      <c r="F443" s="952"/>
      <c r="G443" s="298"/>
      <c r="H443" s="298"/>
      <c r="I443" s="298"/>
      <c r="J443" s="299"/>
      <c r="K443" s="299"/>
      <c r="L443" s="300"/>
      <c r="M443" s="300"/>
      <c r="N443" s="301"/>
      <c r="P443" s="6"/>
      <c r="Q443" s="6"/>
      <c r="R443" s="6"/>
    </row>
    <row r="444" spans="1:18" s="4" customFormat="1" ht="25.5" thickBot="1" x14ac:dyDescent="0.3">
      <c r="B444" s="208"/>
      <c r="C444" s="209"/>
      <c r="D444" s="210" t="s">
        <v>0</v>
      </c>
      <c r="E444" s="211" t="s">
        <v>345</v>
      </c>
      <c r="F444" s="949" t="s">
        <v>346</v>
      </c>
      <c r="G444" s="212" t="s">
        <v>347</v>
      </c>
      <c r="H444" s="213" t="s">
        <v>348</v>
      </c>
      <c r="I444" s="213" t="s">
        <v>349</v>
      </c>
      <c r="J444" s="214" t="s">
        <v>350</v>
      </c>
      <c r="K444" s="215" t="s">
        <v>351</v>
      </c>
      <c r="L444" s="62" t="s">
        <v>7</v>
      </c>
      <c r="M444" s="216" t="s">
        <v>8</v>
      </c>
      <c r="N444" s="63" t="s">
        <v>352</v>
      </c>
    </row>
    <row r="445" spans="1:18" ht="13.5" thickBot="1" x14ac:dyDescent="0.25">
      <c r="A445" s="1">
        <v>157</v>
      </c>
      <c r="B445" s="444">
        <v>5192</v>
      </c>
      <c r="C445" s="445">
        <v>3632</v>
      </c>
      <c r="D445" s="198" t="s">
        <v>128</v>
      </c>
      <c r="E445" s="128">
        <v>1</v>
      </c>
      <c r="F445" s="915">
        <v>60</v>
      </c>
      <c r="G445" s="33">
        <v>60</v>
      </c>
      <c r="H445" s="79">
        <v>27</v>
      </c>
      <c r="I445" s="33">
        <v>60</v>
      </c>
      <c r="J445" s="81">
        <v>60</v>
      </c>
      <c r="K445" s="110">
        <f>J445-F445</f>
        <v>0</v>
      </c>
      <c r="L445" s="684">
        <v>60</v>
      </c>
      <c r="M445" s="697">
        <v>60</v>
      </c>
      <c r="N445" s="697">
        <v>60</v>
      </c>
      <c r="P445" s="6"/>
      <c r="Q445" s="6"/>
      <c r="R445" s="6"/>
    </row>
    <row r="446" spans="1:18" ht="13.5" thickBot="1" x14ac:dyDescent="0.25">
      <c r="B446" s="216"/>
      <c r="C446" s="390"/>
      <c r="D446" s="390" t="s">
        <v>47</v>
      </c>
      <c r="E446" s="446">
        <f>SUM(E445)</f>
        <v>1</v>
      </c>
      <c r="F446" s="860">
        <f t="shared" ref="F446:N446" si="98">SUM(F445)</f>
        <v>60</v>
      </c>
      <c r="G446" s="221">
        <f t="shared" si="98"/>
        <v>60</v>
      </c>
      <c r="H446" s="132">
        <f t="shared" si="98"/>
        <v>27</v>
      </c>
      <c r="I446" s="221">
        <f t="shared" si="98"/>
        <v>60</v>
      </c>
      <c r="J446" s="222">
        <f t="shared" si="98"/>
        <v>60</v>
      </c>
      <c r="K446" s="132">
        <f>J446-F446</f>
        <v>0</v>
      </c>
      <c r="L446" s="724">
        <f t="shared" si="98"/>
        <v>60</v>
      </c>
      <c r="M446" s="725">
        <f t="shared" si="98"/>
        <v>60</v>
      </c>
      <c r="N446" s="725">
        <f t="shared" si="98"/>
        <v>60</v>
      </c>
      <c r="P446" s="6"/>
      <c r="Q446" s="6"/>
      <c r="R446" s="6"/>
    </row>
    <row r="447" spans="1:18" x14ac:dyDescent="0.2">
      <c r="B447" s="726"/>
      <c r="C447" s="727"/>
      <c r="D447" s="727"/>
      <c r="E447" s="728"/>
      <c r="F447" s="959"/>
      <c r="G447" s="729"/>
      <c r="H447" s="729"/>
      <c r="I447" s="729"/>
      <c r="J447" s="729"/>
      <c r="K447" s="729"/>
      <c r="L447" s="285"/>
      <c r="M447" s="285"/>
      <c r="N447" s="286"/>
      <c r="P447" s="6"/>
      <c r="Q447" s="6"/>
      <c r="R447" s="6"/>
    </row>
    <row r="448" spans="1:18" x14ac:dyDescent="0.2">
      <c r="B448" s="287"/>
      <c r="C448" s="293" t="s">
        <v>129</v>
      </c>
      <c r="D448" s="293"/>
      <c r="E448" s="294"/>
      <c r="F448" s="951"/>
      <c r="G448" s="290"/>
      <c r="H448" s="290"/>
      <c r="I448" s="290"/>
      <c r="J448" s="291"/>
      <c r="K448" s="291"/>
      <c r="L448" s="288"/>
      <c r="M448" s="288"/>
      <c r="N448" s="292"/>
      <c r="P448" s="6"/>
      <c r="Q448" s="6"/>
      <c r="R448" s="6"/>
    </row>
    <row r="449" spans="1:18" ht="13.5" thickBot="1" x14ac:dyDescent="0.25">
      <c r="B449" s="295"/>
      <c r="C449" s="296"/>
      <c r="D449" s="296"/>
      <c r="E449" s="297"/>
      <c r="F449" s="952"/>
      <c r="G449" s="298"/>
      <c r="H449" s="298"/>
      <c r="I449" s="298"/>
      <c r="J449" s="299"/>
      <c r="K449" s="299"/>
      <c r="L449" s="300"/>
      <c r="M449" s="300"/>
      <c r="N449" s="301"/>
      <c r="P449" s="6"/>
      <c r="Q449" s="6"/>
      <c r="R449" s="6"/>
    </row>
    <row r="450" spans="1:18" s="4" customFormat="1" ht="25.5" thickBot="1" x14ac:dyDescent="0.3">
      <c r="B450" s="208"/>
      <c r="C450" s="209"/>
      <c r="D450" s="210" t="s">
        <v>0</v>
      </c>
      <c r="E450" s="211" t="s">
        <v>345</v>
      </c>
      <c r="F450" s="949" t="s">
        <v>346</v>
      </c>
      <c r="G450" s="212" t="s">
        <v>347</v>
      </c>
      <c r="H450" s="213" t="s">
        <v>348</v>
      </c>
      <c r="I450" s="213" t="s">
        <v>349</v>
      </c>
      <c r="J450" s="214" t="s">
        <v>350</v>
      </c>
      <c r="K450" s="215" t="s">
        <v>351</v>
      </c>
      <c r="L450" s="63" t="s">
        <v>7</v>
      </c>
      <c r="M450" s="216" t="s">
        <v>8</v>
      </c>
      <c r="N450" s="63" t="s">
        <v>352</v>
      </c>
    </row>
    <row r="451" spans="1:18" x14ac:dyDescent="0.2">
      <c r="A451" s="1">
        <v>158</v>
      </c>
      <c r="B451" s="95">
        <v>5410</v>
      </c>
      <c r="C451" s="96">
        <v>4171</v>
      </c>
      <c r="D451" s="622" t="s">
        <v>268</v>
      </c>
      <c r="E451" s="623">
        <v>9699</v>
      </c>
      <c r="F451" s="941">
        <v>0</v>
      </c>
      <c r="G451" s="941">
        <v>0</v>
      </c>
      <c r="H451" s="941">
        <v>0</v>
      </c>
      <c r="I451" s="941">
        <v>0</v>
      </c>
      <c r="J451" s="730">
        <v>0</v>
      </c>
      <c r="K451" s="34">
        <f>J451-F451</f>
        <v>0</v>
      </c>
      <c r="L451" s="102">
        <v>0</v>
      </c>
      <c r="M451" s="183">
        <v>0</v>
      </c>
      <c r="N451" s="183">
        <v>0</v>
      </c>
      <c r="P451" s="6"/>
      <c r="Q451" s="6"/>
      <c r="R451" s="6"/>
    </row>
    <row r="452" spans="1:18" x14ac:dyDescent="0.2">
      <c r="A452" s="1">
        <v>159</v>
      </c>
      <c r="B452" s="329">
        <v>5410</v>
      </c>
      <c r="C452" s="330">
        <v>4172</v>
      </c>
      <c r="D452" s="463" t="s">
        <v>269</v>
      </c>
      <c r="E452" s="464">
        <v>4770</v>
      </c>
      <c r="F452" s="941">
        <v>0</v>
      </c>
      <c r="G452" s="941">
        <v>0</v>
      </c>
      <c r="H452" s="941">
        <v>0</v>
      </c>
      <c r="I452" s="941">
        <v>0</v>
      </c>
      <c r="J452" s="730">
        <v>0</v>
      </c>
      <c r="K452" s="183">
        <f>J452-F452</f>
        <v>0</v>
      </c>
      <c r="L452" s="731">
        <v>0</v>
      </c>
      <c r="M452" s="183">
        <v>0</v>
      </c>
      <c r="N452" s="183">
        <v>0</v>
      </c>
      <c r="P452" s="6"/>
      <c r="Q452" s="6"/>
      <c r="R452" s="6"/>
    </row>
    <row r="453" spans="1:18" x14ac:dyDescent="0.2">
      <c r="A453" s="1">
        <v>160</v>
      </c>
      <c r="B453" s="329">
        <v>5410</v>
      </c>
      <c r="C453" s="330">
        <v>4173</v>
      </c>
      <c r="D453" s="463" t="s">
        <v>270</v>
      </c>
      <c r="E453" s="464">
        <v>560</v>
      </c>
      <c r="F453" s="941">
        <v>0</v>
      </c>
      <c r="G453" s="941">
        <v>0</v>
      </c>
      <c r="H453" s="941">
        <v>0</v>
      </c>
      <c r="I453" s="941">
        <v>0</v>
      </c>
      <c r="J453" s="730">
        <v>0</v>
      </c>
      <c r="K453" s="129">
        <v>0</v>
      </c>
      <c r="L453" s="731">
        <v>0</v>
      </c>
      <c r="M453" s="183">
        <v>0</v>
      </c>
      <c r="N453" s="183">
        <v>0</v>
      </c>
      <c r="P453" s="6"/>
      <c r="Q453" s="6"/>
      <c r="R453" s="6"/>
    </row>
    <row r="454" spans="1:18" x14ac:dyDescent="0.2">
      <c r="A454" s="1">
        <v>161</v>
      </c>
      <c r="B454" s="329">
        <v>5410</v>
      </c>
      <c r="C454" s="330">
        <v>4182</v>
      </c>
      <c r="D454" s="463" t="s">
        <v>271</v>
      </c>
      <c r="E454" s="464">
        <v>1337</v>
      </c>
      <c r="F454" s="941">
        <v>0</v>
      </c>
      <c r="G454" s="941">
        <v>0</v>
      </c>
      <c r="H454" s="941">
        <v>0</v>
      </c>
      <c r="I454" s="941">
        <v>0</v>
      </c>
      <c r="J454" s="730">
        <v>0</v>
      </c>
      <c r="K454" s="237">
        <v>0</v>
      </c>
      <c r="L454" s="731">
        <v>0</v>
      </c>
      <c r="M454" s="183">
        <v>0</v>
      </c>
      <c r="N454" s="183">
        <v>0</v>
      </c>
      <c r="P454" s="6"/>
      <c r="Q454" s="6"/>
      <c r="R454" s="6"/>
    </row>
    <row r="455" spans="1:18" x14ac:dyDescent="0.2">
      <c r="A455" s="1">
        <v>162</v>
      </c>
      <c r="B455" s="329">
        <v>5410</v>
      </c>
      <c r="C455" s="330">
        <v>4183</v>
      </c>
      <c r="D455" s="463" t="s">
        <v>272</v>
      </c>
      <c r="E455" s="464">
        <v>307</v>
      </c>
      <c r="F455" s="941">
        <v>0</v>
      </c>
      <c r="G455" s="941">
        <v>0</v>
      </c>
      <c r="H455" s="941">
        <v>0</v>
      </c>
      <c r="I455" s="941">
        <v>0</v>
      </c>
      <c r="J455" s="730">
        <v>0</v>
      </c>
      <c r="K455" s="237">
        <v>0</v>
      </c>
      <c r="L455" s="731">
        <v>0</v>
      </c>
      <c r="M455" s="183">
        <v>0</v>
      </c>
      <c r="N455" s="183">
        <v>0</v>
      </c>
      <c r="P455" s="6"/>
      <c r="Q455" s="6"/>
      <c r="R455" s="6"/>
    </row>
    <row r="456" spans="1:18" x14ac:dyDescent="0.2">
      <c r="A456" s="1">
        <v>163</v>
      </c>
      <c r="B456" s="329">
        <v>5410</v>
      </c>
      <c r="C456" s="330">
        <v>4184</v>
      </c>
      <c r="D456" s="463" t="s">
        <v>273</v>
      </c>
      <c r="E456" s="464">
        <v>734</v>
      </c>
      <c r="F456" s="941">
        <v>0</v>
      </c>
      <c r="G456" s="941">
        <v>0</v>
      </c>
      <c r="H456" s="941">
        <v>0</v>
      </c>
      <c r="I456" s="941">
        <v>0</v>
      </c>
      <c r="J456" s="730">
        <v>0</v>
      </c>
      <c r="K456" s="129">
        <v>0</v>
      </c>
      <c r="L456" s="731">
        <v>0</v>
      </c>
      <c r="M456" s="183">
        <v>0</v>
      </c>
      <c r="N456" s="183">
        <v>0</v>
      </c>
      <c r="P456" s="6"/>
      <c r="Q456" s="6"/>
      <c r="R456" s="6"/>
    </row>
    <row r="457" spans="1:18" x14ac:dyDescent="0.2">
      <c r="A457" s="1">
        <v>164</v>
      </c>
      <c r="B457" s="329">
        <v>5410</v>
      </c>
      <c r="C457" s="330">
        <v>4185</v>
      </c>
      <c r="D457" s="463" t="s">
        <v>274</v>
      </c>
      <c r="E457" s="464">
        <v>2520</v>
      </c>
      <c r="F457" s="941">
        <v>0</v>
      </c>
      <c r="G457" s="941">
        <v>12</v>
      </c>
      <c r="H457" s="941">
        <v>11</v>
      </c>
      <c r="I457" s="941">
        <v>11</v>
      </c>
      <c r="J457" s="730">
        <v>0</v>
      </c>
      <c r="K457" s="237">
        <v>0</v>
      </c>
      <c r="L457" s="731">
        <v>0</v>
      </c>
      <c r="M457" s="183">
        <v>0</v>
      </c>
      <c r="N457" s="183">
        <v>0</v>
      </c>
      <c r="P457" s="6"/>
      <c r="Q457" s="6"/>
      <c r="R457" s="6"/>
    </row>
    <row r="458" spans="1:18" x14ac:dyDescent="0.2">
      <c r="A458" s="1">
        <v>165</v>
      </c>
      <c r="B458" s="329">
        <v>5410</v>
      </c>
      <c r="C458" s="104">
        <v>4186</v>
      </c>
      <c r="D458" s="624" t="s">
        <v>275</v>
      </c>
      <c r="E458" s="625">
        <v>161</v>
      </c>
      <c r="F458" s="941">
        <v>0</v>
      </c>
      <c r="G458" s="941">
        <v>0</v>
      </c>
      <c r="H458" s="941">
        <v>0</v>
      </c>
      <c r="I458" s="941">
        <v>0</v>
      </c>
      <c r="J458" s="730">
        <v>0</v>
      </c>
      <c r="K458" s="237">
        <v>0</v>
      </c>
      <c r="L458" s="731">
        <v>0</v>
      </c>
      <c r="M458" s="183">
        <v>0</v>
      </c>
      <c r="N458" s="183">
        <v>0</v>
      </c>
      <c r="P458" s="6"/>
      <c r="Q458" s="6"/>
      <c r="R458" s="6"/>
    </row>
    <row r="459" spans="1:18" ht="13.5" thickBot="1" x14ac:dyDescent="0.25">
      <c r="A459" s="1">
        <v>166</v>
      </c>
      <c r="B459" s="103">
        <v>5410</v>
      </c>
      <c r="C459" s="104">
        <v>4195</v>
      </c>
      <c r="D459" s="624" t="s">
        <v>130</v>
      </c>
      <c r="E459" s="625">
        <v>52405</v>
      </c>
      <c r="F459" s="923">
        <v>0</v>
      </c>
      <c r="G459" s="923">
        <v>0</v>
      </c>
      <c r="H459" s="923">
        <v>0</v>
      </c>
      <c r="I459" s="923">
        <v>0</v>
      </c>
      <c r="J459" s="642">
        <v>0</v>
      </c>
      <c r="K459" s="242">
        <v>0</v>
      </c>
      <c r="L459" s="110">
        <v>0</v>
      </c>
      <c r="M459" s="107">
        <v>0</v>
      </c>
      <c r="N459" s="107">
        <v>0</v>
      </c>
      <c r="P459" s="6"/>
      <c r="Q459" s="6"/>
      <c r="R459" s="6"/>
    </row>
    <row r="460" spans="1:18" ht="13.5" thickBot="1" x14ac:dyDescent="0.25">
      <c r="B460" s="29"/>
      <c r="C460" s="369"/>
      <c r="D460" s="390" t="s">
        <v>47</v>
      </c>
      <c r="E460" s="446">
        <f>SUM(E451:E459)</f>
        <v>72493</v>
      </c>
      <c r="F460" s="892">
        <f t="shared" ref="F460:N460" si="99">SUM(F451:F459)</f>
        <v>0</v>
      </c>
      <c r="G460" s="132">
        <f t="shared" si="99"/>
        <v>12</v>
      </c>
      <c r="H460" s="132">
        <f t="shared" si="99"/>
        <v>11</v>
      </c>
      <c r="I460" s="132">
        <f t="shared" si="99"/>
        <v>11</v>
      </c>
      <c r="J460" s="435">
        <f t="shared" si="99"/>
        <v>0</v>
      </c>
      <c r="K460" s="132">
        <f>J460-F460</f>
        <v>0</v>
      </c>
      <c r="L460" s="724">
        <f t="shared" si="99"/>
        <v>0</v>
      </c>
      <c r="M460" s="725">
        <f t="shared" si="99"/>
        <v>0</v>
      </c>
      <c r="N460" s="725">
        <f t="shared" si="99"/>
        <v>0</v>
      </c>
      <c r="P460" s="6"/>
      <c r="Q460" s="6"/>
      <c r="R460" s="6"/>
    </row>
    <row r="461" spans="1:18" x14ac:dyDescent="0.2">
      <c r="B461" s="732"/>
      <c r="C461" s="288"/>
      <c r="D461" s="285"/>
      <c r="E461" s="469"/>
      <c r="F461" s="950"/>
      <c r="G461" s="284"/>
      <c r="H461" s="284"/>
      <c r="I461" s="284"/>
      <c r="J461" s="284"/>
      <c r="K461" s="284"/>
      <c r="L461" s="285"/>
      <c r="M461" s="285"/>
      <c r="N461" s="286"/>
      <c r="P461" s="6"/>
      <c r="Q461" s="6"/>
      <c r="R461" s="6"/>
    </row>
    <row r="462" spans="1:18" x14ac:dyDescent="0.2">
      <c r="B462" s="287"/>
      <c r="C462" s="293" t="s">
        <v>131</v>
      </c>
      <c r="D462" s="293"/>
      <c r="E462" s="294"/>
      <c r="F462" s="951"/>
      <c r="G462" s="290"/>
      <c r="H462" s="290"/>
      <c r="I462" s="290"/>
      <c r="J462" s="291"/>
      <c r="K462" s="291"/>
      <c r="L462" s="288"/>
      <c r="M462" s="288"/>
      <c r="N462" s="292"/>
      <c r="P462" s="6"/>
      <c r="Q462" s="6"/>
      <c r="R462" s="6"/>
    </row>
    <row r="463" spans="1:18" ht="13.5" thickBot="1" x14ac:dyDescent="0.25">
      <c r="B463" s="295"/>
      <c r="C463" s="296"/>
      <c r="D463" s="296"/>
      <c r="E463" s="297"/>
      <c r="F463" s="952"/>
      <c r="G463" s="298"/>
      <c r="H463" s="298"/>
      <c r="I463" s="298"/>
      <c r="J463" s="299"/>
      <c r="K463" s="299"/>
      <c r="L463" s="300"/>
      <c r="M463" s="300"/>
      <c r="N463" s="301"/>
      <c r="P463" s="6"/>
      <c r="Q463" s="6"/>
      <c r="R463" s="6"/>
    </row>
    <row r="464" spans="1:18" s="4" customFormat="1" ht="25.5" thickBot="1" x14ac:dyDescent="0.3">
      <c r="B464" s="208"/>
      <c r="C464" s="209"/>
      <c r="D464" s="210" t="s">
        <v>0</v>
      </c>
      <c r="E464" s="211" t="s">
        <v>345</v>
      </c>
      <c r="F464" s="949" t="s">
        <v>346</v>
      </c>
      <c r="G464" s="212" t="s">
        <v>347</v>
      </c>
      <c r="H464" s="213" t="s">
        <v>348</v>
      </c>
      <c r="I464" s="213" t="s">
        <v>349</v>
      </c>
      <c r="J464" s="214" t="s">
        <v>350</v>
      </c>
      <c r="K464" s="215" t="s">
        <v>351</v>
      </c>
      <c r="L464" s="63" t="s">
        <v>7</v>
      </c>
      <c r="M464" s="216" t="s">
        <v>8</v>
      </c>
      <c r="N464" s="63" t="s">
        <v>352</v>
      </c>
    </row>
    <row r="465" spans="1:18" ht="13.5" thickBot="1" x14ac:dyDescent="0.25">
      <c r="A465" s="1">
        <v>167</v>
      </c>
      <c r="B465" s="444">
        <v>5169</v>
      </c>
      <c r="C465" s="445">
        <v>5219</v>
      </c>
      <c r="D465" s="198" t="s">
        <v>132</v>
      </c>
      <c r="E465" s="128">
        <v>0</v>
      </c>
      <c r="F465" s="865">
        <v>0</v>
      </c>
      <c r="G465" s="33">
        <v>0</v>
      </c>
      <c r="H465" s="79">
        <v>0</v>
      </c>
      <c r="I465" s="33">
        <v>0</v>
      </c>
      <c r="J465" s="125">
        <v>0</v>
      </c>
      <c r="K465" s="731">
        <f>J465-F465</f>
        <v>0</v>
      </c>
      <c r="L465" s="23">
        <v>0</v>
      </c>
      <c r="M465" s="83">
        <v>0</v>
      </c>
      <c r="N465" s="198">
        <v>0</v>
      </c>
      <c r="P465" s="6"/>
      <c r="Q465" s="6"/>
      <c r="R465" s="6"/>
    </row>
    <row r="466" spans="1:18" ht="13.5" thickBot="1" x14ac:dyDescent="0.25">
      <c r="B466" s="29"/>
      <c r="C466" s="369"/>
      <c r="D466" s="390" t="s">
        <v>133</v>
      </c>
      <c r="E466" s="446">
        <f>SUM(E465)</f>
        <v>0</v>
      </c>
      <c r="F466" s="860">
        <f>SUM(F465:F465)</f>
        <v>0</v>
      </c>
      <c r="G466" s="221">
        <f>SUM(G465:G465)</f>
        <v>0</v>
      </c>
      <c r="H466" s="132">
        <f>SUM(H465:H465)</f>
        <v>0</v>
      </c>
      <c r="I466" s="221">
        <f>SUM(I465)</f>
        <v>0</v>
      </c>
      <c r="J466" s="222">
        <f>SUM(J465:J465)</f>
        <v>0</v>
      </c>
      <c r="K466" s="370">
        <f>J466-F466</f>
        <v>0</v>
      </c>
      <c r="L466" s="63">
        <f>SUM(L465:L465)</f>
        <v>0</v>
      </c>
      <c r="M466" s="390">
        <f>SUM(M465:M465)</f>
        <v>0</v>
      </c>
      <c r="N466" s="725">
        <f>SUM(N465:N465)</f>
        <v>0</v>
      </c>
      <c r="P466" s="6"/>
      <c r="Q466" s="6"/>
      <c r="R466" s="6"/>
    </row>
    <row r="467" spans="1:18" x14ac:dyDescent="0.2">
      <c r="B467" s="22"/>
      <c r="C467" s="22"/>
      <c r="D467" s="200"/>
      <c r="E467" s="396"/>
      <c r="F467" s="884"/>
      <c r="G467" s="393"/>
      <c r="H467" s="393"/>
      <c r="I467" s="393"/>
      <c r="J467" s="394"/>
      <c r="K467" s="393"/>
      <c r="L467" s="200"/>
      <c r="M467" s="200"/>
      <c r="N467" s="200"/>
      <c r="P467" s="6"/>
      <c r="Q467" s="6"/>
      <c r="R467" s="6"/>
    </row>
    <row r="468" spans="1:18" x14ac:dyDescent="0.2">
      <c r="B468" s="22"/>
      <c r="C468" s="22"/>
      <c r="D468" s="200"/>
      <c r="E468" s="396"/>
      <c r="F468" s="884"/>
      <c r="G468" s="393"/>
      <c r="H468" s="393"/>
      <c r="I468" s="393"/>
      <c r="J468" s="394"/>
      <c r="K468" s="393"/>
      <c r="L468" s="200"/>
      <c r="M468" s="200"/>
      <c r="N468" s="200"/>
      <c r="P468" s="6"/>
      <c r="Q468" s="6"/>
      <c r="R468" s="6"/>
    </row>
    <row r="469" spans="1:18" x14ac:dyDescent="0.2">
      <c r="B469" s="22"/>
      <c r="C469" s="22"/>
      <c r="D469" s="200"/>
      <c r="E469" s="396"/>
      <c r="F469" s="884"/>
      <c r="G469" s="393"/>
      <c r="H469" s="393"/>
      <c r="I469" s="393"/>
      <c r="J469" s="394"/>
      <c r="K469" s="393"/>
      <c r="L469" s="200"/>
      <c r="M469" s="200"/>
      <c r="N469" s="200"/>
      <c r="P469" s="6"/>
      <c r="Q469" s="6"/>
      <c r="R469" s="6"/>
    </row>
    <row r="470" spans="1:18" x14ac:dyDescent="0.2">
      <c r="B470" s="22"/>
      <c r="C470" s="22"/>
      <c r="D470" s="200"/>
      <c r="E470" s="396"/>
      <c r="F470" s="884"/>
      <c r="G470" s="393"/>
      <c r="H470" s="393"/>
      <c r="I470" s="393"/>
      <c r="J470" s="394"/>
      <c r="K470" s="393"/>
      <c r="L470" s="200"/>
      <c r="M470" s="200"/>
      <c r="N470" s="200"/>
      <c r="P470" s="6"/>
      <c r="Q470" s="6"/>
      <c r="R470" s="6"/>
    </row>
    <row r="471" spans="1:18" x14ac:dyDescent="0.2">
      <c r="B471" s="22"/>
      <c r="C471" s="22"/>
      <c r="D471" s="200"/>
      <c r="E471" s="396"/>
      <c r="F471" s="884"/>
      <c r="G471" s="393"/>
      <c r="H471" s="393"/>
      <c r="I471" s="393"/>
      <c r="J471" s="394"/>
      <c r="K471" s="393"/>
      <c r="L471" s="200"/>
      <c r="M471" s="200"/>
      <c r="N471" s="200"/>
      <c r="P471" s="6"/>
      <c r="Q471" s="6"/>
      <c r="R471" s="6"/>
    </row>
    <row r="472" spans="1:18" x14ac:dyDescent="0.2">
      <c r="B472" s="22"/>
      <c r="C472" s="22"/>
      <c r="D472" s="200"/>
      <c r="E472" s="396"/>
      <c r="F472" s="884"/>
      <c r="G472" s="393"/>
      <c r="H472" s="393"/>
      <c r="I472" s="393"/>
      <c r="J472" s="394"/>
      <c r="K472" s="393"/>
      <c r="L472" s="200"/>
      <c r="M472" s="200"/>
      <c r="N472" s="200"/>
      <c r="P472" s="6"/>
      <c r="Q472" s="6"/>
      <c r="R472" s="6"/>
    </row>
    <row r="473" spans="1:18" x14ac:dyDescent="0.2">
      <c r="B473" s="22"/>
      <c r="C473" s="22"/>
      <c r="D473" s="200"/>
      <c r="E473" s="396"/>
      <c r="F473" s="884"/>
      <c r="G473" s="393"/>
      <c r="H473" s="393"/>
      <c r="I473" s="393"/>
      <c r="J473" s="394"/>
      <c r="K473" s="393"/>
      <c r="L473" s="200"/>
      <c r="M473" s="200"/>
      <c r="N473" s="200"/>
      <c r="P473" s="6"/>
      <c r="Q473" s="6"/>
      <c r="R473" s="6"/>
    </row>
    <row r="474" spans="1:18" x14ac:dyDescent="0.2">
      <c r="B474" s="22"/>
      <c r="C474" s="22"/>
      <c r="D474" s="200"/>
      <c r="E474" s="396"/>
      <c r="F474" s="884"/>
      <c r="G474" s="393"/>
      <c r="H474" s="393"/>
      <c r="I474" s="393"/>
      <c r="J474" s="394"/>
      <c r="K474" s="393"/>
      <c r="L474" s="200"/>
      <c r="M474" s="200"/>
      <c r="N474" s="200"/>
      <c r="P474" s="6"/>
      <c r="Q474" s="6"/>
      <c r="R474" s="6"/>
    </row>
    <row r="475" spans="1:18" x14ac:dyDescent="0.2">
      <c r="B475" s="22"/>
      <c r="C475" s="22"/>
      <c r="D475" s="200"/>
      <c r="E475" s="396"/>
      <c r="F475" s="884"/>
      <c r="G475" s="393"/>
      <c r="H475" s="393"/>
      <c r="I475" s="393"/>
      <c r="J475" s="394"/>
      <c r="K475" s="393"/>
      <c r="L475" s="200"/>
      <c r="M475" s="200"/>
      <c r="N475" s="200"/>
      <c r="P475" s="6"/>
      <c r="Q475" s="6"/>
      <c r="R475" s="6"/>
    </row>
    <row r="476" spans="1:18" ht="15" x14ac:dyDescent="0.25">
      <c r="B476" s="1120" t="s">
        <v>134</v>
      </c>
      <c r="C476" s="1121"/>
      <c r="D476" s="1122"/>
      <c r="E476" s="1123"/>
      <c r="F476" s="1124"/>
      <c r="G476" s="1125"/>
      <c r="H476" s="393"/>
      <c r="I476" s="393"/>
      <c r="J476" s="394"/>
      <c r="K476" s="394"/>
      <c r="L476" s="200"/>
      <c r="M476" s="200"/>
      <c r="N476" s="200"/>
      <c r="P476" s="6"/>
      <c r="Q476" s="6"/>
      <c r="R476" s="6"/>
    </row>
    <row r="477" spans="1:18" ht="15" x14ac:dyDescent="0.25">
      <c r="B477" s="1126" t="s">
        <v>135</v>
      </c>
      <c r="C477" s="1127"/>
      <c r="D477" s="1127"/>
      <c r="E477" s="1128"/>
      <c r="F477" s="1129"/>
      <c r="G477" s="1130"/>
      <c r="H477" s="278"/>
      <c r="I477" s="278"/>
      <c r="J477" s="278"/>
      <c r="K477" s="278"/>
      <c r="L477" s="279"/>
      <c r="M477" s="279"/>
      <c r="N477" s="279"/>
      <c r="P477" s="6"/>
      <c r="Q477" s="6"/>
      <c r="R477" s="6"/>
    </row>
    <row r="478" spans="1:18" ht="13.5" thickBot="1" x14ac:dyDescent="0.25">
      <c r="B478" s="443"/>
      <c r="C478" s="279"/>
      <c r="D478" s="279"/>
      <c r="E478" s="436"/>
      <c r="F478" s="869"/>
      <c r="G478" s="278"/>
      <c r="H478" s="278"/>
      <c r="I478" s="278"/>
      <c r="J478" s="278"/>
      <c r="K478" s="278"/>
      <c r="L478" s="279"/>
      <c r="M478" s="279"/>
      <c r="N478" s="279"/>
      <c r="P478" s="6"/>
      <c r="Q478" s="6"/>
      <c r="R478" s="6"/>
    </row>
    <row r="479" spans="1:18" ht="13.5" thickBot="1" x14ac:dyDescent="0.25">
      <c r="B479" s="280"/>
      <c r="C479" s="281"/>
      <c r="D479" s="281"/>
      <c r="E479" s="282"/>
      <c r="F479" s="950"/>
      <c r="G479" s="283"/>
      <c r="H479" s="283"/>
      <c r="I479" s="283"/>
      <c r="J479" s="284"/>
      <c r="K479" s="284"/>
      <c r="L479" s="285"/>
      <c r="M479" s="285"/>
      <c r="N479" s="286"/>
      <c r="P479" s="6"/>
      <c r="Q479" s="6"/>
      <c r="R479" s="6"/>
    </row>
    <row r="480" spans="1:18" ht="13.5" thickBot="1" x14ac:dyDescent="0.25">
      <c r="B480" s="287"/>
      <c r="C480" s="288"/>
      <c r="D480" s="219" t="s">
        <v>32</v>
      </c>
      <c r="E480" s="289"/>
      <c r="F480" s="951"/>
      <c r="G480" s="290"/>
      <c r="H480" s="290"/>
      <c r="I480" s="290"/>
      <c r="J480" s="291"/>
      <c r="K480" s="291"/>
      <c r="L480" s="288"/>
      <c r="M480" s="288"/>
      <c r="N480" s="292"/>
      <c r="P480" s="6"/>
      <c r="Q480" s="6"/>
      <c r="R480" s="6"/>
    </row>
    <row r="481" spans="1:18" ht="13.5" thickBot="1" x14ac:dyDescent="0.25">
      <c r="B481" s="295"/>
      <c r="C481" s="296"/>
      <c r="D481" s="296" t="s">
        <v>33</v>
      </c>
      <c r="E481" s="297"/>
      <c r="F481" s="952"/>
      <c r="G481" s="298"/>
      <c r="H481" s="298"/>
      <c r="I481" s="298"/>
      <c r="J481" s="299"/>
      <c r="K481" s="299"/>
      <c r="L481" s="300"/>
      <c r="M481" s="300"/>
      <c r="N481" s="301"/>
      <c r="P481" s="6"/>
      <c r="Q481" s="6"/>
      <c r="R481" s="6"/>
    </row>
    <row r="482" spans="1:18" s="4" customFormat="1" ht="25.5" thickBot="1" x14ac:dyDescent="0.3">
      <c r="B482" s="208"/>
      <c r="C482" s="209"/>
      <c r="D482" s="210" t="s">
        <v>0</v>
      </c>
      <c r="E482" s="211" t="s">
        <v>345</v>
      </c>
      <c r="F482" s="949" t="s">
        <v>346</v>
      </c>
      <c r="G482" s="212" t="s">
        <v>347</v>
      </c>
      <c r="H482" s="213" t="s">
        <v>348</v>
      </c>
      <c r="I482" s="213" t="s">
        <v>349</v>
      </c>
      <c r="J482" s="214" t="s">
        <v>350</v>
      </c>
      <c r="K482" s="215" t="s">
        <v>351</v>
      </c>
      <c r="L482" s="63" t="s">
        <v>7</v>
      </c>
      <c r="M482" s="216" t="s">
        <v>8</v>
      </c>
      <c r="N482" s="63" t="s">
        <v>352</v>
      </c>
    </row>
    <row r="483" spans="1:18" ht="13.5" thickBot="1" x14ac:dyDescent="0.25">
      <c r="A483" s="1">
        <v>168</v>
      </c>
      <c r="B483" s="444">
        <v>1361</v>
      </c>
      <c r="C483" s="445"/>
      <c r="D483" s="31" t="s">
        <v>113</v>
      </c>
      <c r="E483" s="614">
        <v>1181</v>
      </c>
      <c r="F483" s="919">
        <v>900</v>
      </c>
      <c r="G483" s="635">
        <v>900</v>
      </c>
      <c r="H483" s="368">
        <v>739</v>
      </c>
      <c r="I483" s="367">
        <v>900</v>
      </c>
      <c r="J483" s="615">
        <v>800</v>
      </c>
      <c r="K483" s="368">
        <f>J483-F483</f>
        <v>-100</v>
      </c>
      <c r="L483" s="453">
        <v>800</v>
      </c>
      <c r="M483" s="483">
        <v>800</v>
      </c>
      <c r="N483" s="454">
        <v>800</v>
      </c>
      <c r="P483" s="6"/>
      <c r="Q483" s="6"/>
      <c r="R483" s="6"/>
    </row>
    <row r="484" spans="1:18" ht="13.5" thickBot="1" x14ac:dyDescent="0.25">
      <c r="B484" s="733"/>
      <c r="C484" s="369"/>
      <c r="D484" s="734" t="s">
        <v>47</v>
      </c>
      <c r="E484" s="735">
        <f>SUM(E483)</f>
        <v>1181</v>
      </c>
      <c r="F484" s="892">
        <f>SUM(F483:F483)</f>
        <v>900</v>
      </c>
      <c r="G484" s="132">
        <f>SUM(G483:G483)</f>
        <v>900</v>
      </c>
      <c r="H484" s="132">
        <f>SUM(H483:H483)</f>
        <v>739</v>
      </c>
      <c r="I484" s="221">
        <f>SUM(I483:I483)</f>
        <v>900</v>
      </c>
      <c r="J484" s="435">
        <f>SUM(J483:J483)</f>
        <v>800</v>
      </c>
      <c r="K484" s="132">
        <f>J484-F484</f>
        <v>-100</v>
      </c>
      <c r="L484" s="216">
        <f>SUM(L483:L483)</f>
        <v>800</v>
      </c>
      <c r="M484" s="63">
        <f>SUM(M483:M483)</f>
        <v>800</v>
      </c>
      <c r="N484" s="390">
        <f>SUM(N483:N483)</f>
        <v>800</v>
      </c>
      <c r="P484" s="6"/>
      <c r="Q484" s="6"/>
      <c r="R484" s="6"/>
    </row>
    <row r="485" spans="1:18" x14ac:dyDescent="0.2">
      <c r="B485" s="280"/>
      <c r="C485" s="371"/>
      <c r="D485" s="373"/>
      <c r="E485" s="418"/>
      <c r="F485" s="950"/>
      <c r="G485" s="373"/>
      <c r="H485" s="373"/>
      <c r="I485" s="373"/>
      <c r="J485" s="284"/>
      <c r="K485" s="284"/>
      <c r="L485" s="285"/>
      <c r="M485" s="285"/>
      <c r="N485" s="286"/>
      <c r="P485" s="6"/>
      <c r="Q485" s="6"/>
      <c r="R485" s="6"/>
    </row>
    <row r="486" spans="1:18" x14ac:dyDescent="0.2">
      <c r="B486" s="287"/>
      <c r="C486" s="293" t="s">
        <v>48</v>
      </c>
      <c r="D486" s="293"/>
      <c r="E486" s="294"/>
      <c r="F486" s="951"/>
      <c r="G486" s="290"/>
      <c r="H486" s="290"/>
      <c r="I486" s="290"/>
      <c r="J486" s="291"/>
      <c r="K486" s="291"/>
      <c r="L486" s="288"/>
      <c r="M486" s="288"/>
      <c r="N486" s="292"/>
      <c r="P486" s="6"/>
      <c r="Q486" s="6"/>
      <c r="R486" s="6"/>
    </row>
    <row r="487" spans="1:18" ht="13.5" thickBot="1" x14ac:dyDescent="0.25">
      <c r="B487" s="295"/>
      <c r="C487" s="296"/>
      <c r="D487" s="296"/>
      <c r="E487" s="297"/>
      <c r="F487" s="952"/>
      <c r="G487" s="298"/>
      <c r="H487" s="298"/>
      <c r="I487" s="298"/>
      <c r="J487" s="299"/>
      <c r="K487" s="299"/>
      <c r="L487" s="300"/>
      <c r="M487" s="300"/>
      <c r="N487" s="301"/>
      <c r="P487" s="6"/>
      <c r="Q487" s="6"/>
      <c r="R487" s="6"/>
    </row>
    <row r="488" spans="1:18" s="4" customFormat="1" ht="25.5" thickBot="1" x14ac:dyDescent="0.3">
      <c r="B488" s="208"/>
      <c r="C488" s="209"/>
      <c r="D488" s="210" t="s">
        <v>0</v>
      </c>
      <c r="E488" s="211" t="s">
        <v>345</v>
      </c>
      <c r="F488" s="949" t="s">
        <v>346</v>
      </c>
      <c r="G488" s="212" t="s">
        <v>347</v>
      </c>
      <c r="H488" s="213" t="s">
        <v>348</v>
      </c>
      <c r="I488" s="213" t="s">
        <v>349</v>
      </c>
      <c r="J488" s="214" t="s">
        <v>350</v>
      </c>
      <c r="K488" s="215" t="s">
        <v>351</v>
      </c>
      <c r="L488" s="62" t="s">
        <v>7</v>
      </c>
      <c r="M488" s="216" t="s">
        <v>8</v>
      </c>
      <c r="N488" s="63" t="s">
        <v>352</v>
      </c>
    </row>
    <row r="489" spans="1:18" x14ac:dyDescent="0.2">
      <c r="A489" s="1">
        <v>169</v>
      </c>
      <c r="B489" s="684">
        <v>2321</v>
      </c>
      <c r="C489" s="78">
        <v>3421</v>
      </c>
      <c r="D489" s="697" t="s">
        <v>136</v>
      </c>
      <c r="E489" s="189">
        <v>15</v>
      </c>
      <c r="F489" s="865">
        <v>0</v>
      </c>
      <c r="G489" s="197">
        <v>20</v>
      </c>
      <c r="H489" s="34">
        <v>0</v>
      </c>
      <c r="I489" s="34">
        <v>0</v>
      </c>
      <c r="J489" s="125">
        <v>0</v>
      </c>
      <c r="K489" s="195">
        <f t="shared" ref="K489:K495" si="100">J489-F489</f>
        <v>0</v>
      </c>
      <c r="L489" s="248">
        <v>0</v>
      </c>
      <c r="M489" s="248">
        <v>0</v>
      </c>
      <c r="N489" s="248">
        <v>0</v>
      </c>
      <c r="P489" s="6"/>
      <c r="Q489" s="6"/>
      <c r="R489" s="6"/>
    </row>
    <row r="490" spans="1:18" x14ac:dyDescent="0.2">
      <c r="A490" s="1">
        <v>170</v>
      </c>
      <c r="B490" s="329">
        <v>2111</v>
      </c>
      <c r="C490" s="330">
        <v>6171</v>
      </c>
      <c r="D490" s="463" t="s">
        <v>87</v>
      </c>
      <c r="E490" s="464">
        <v>115</v>
      </c>
      <c r="F490" s="863">
        <v>60</v>
      </c>
      <c r="G490" s="327">
        <v>60</v>
      </c>
      <c r="H490" s="183">
        <v>93</v>
      </c>
      <c r="I490" s="183">
        <v>93</v>
      </c>
      <c r="J490" s="238">
        <v>60</v>
      </c>
      <c r="K490" s="731">
        <f>J490-F490</f>
        <v>0</v>
      </c>
      <c r="L490" s="237">
        <v>60</v>
      </c>
      <c r="M490" s="237">
        <v>60</v>
      </c>
      <c r="N490" s="237">
        <v>60</v>
      </c>
      <c r="P490" s="6"/>
      <c r="Q490" s="6"/>
      <c r="R490" s="6"/>
    </row>
    <row r="491" spans="1:18" x14ac:dyDescent="0.2">
      <c r="A491" s="1">
        <v>171</v>
      </c>
      <c r="B491" s="329">
        <v>2212</v>
      </c>
      <c r="C491" s="330">
        <v>6171</v>
      </c>
      <c r="D491" s="463" t="s">
        <v>91</v>
      </c>
      <c r="E491" s="464">
        <v>32</v>
      </c>
      <c r="F491" s="863">
        <v>40</v>
      </c>
      <c r="G491" s="327">
        <v>40</v>
      </c>
      <c r="H491" s="183">
        <v>27</v>
      </c>
      <c r="I491" s="183">
        <v>27</v>
      </c>
      <c r="J491" s="238">
        <v>40</v>
      </c>
      <c r="K491" s="731">
        <f t="shared" si="100"/>
        <v>0</v>
      </c>
      <c r="L491" s="237">
        <v>40</v>
      </c>
      <c r="M491" s="237">
        <v>40</v>
      </c>
      <c r="N491" s="237">
        <v>40</v>
      </c>
      <c r="P491" s="6"/>
      <c r="Q491" s="6"/>
      <c r="R491" s="6"/>
    </row>
    <row r="492" spans="1:18" x14ac:dyDescent="0.2">
      <c r="A492" s="1">
        <v>172</v>
      </c>
      <c r="B492" s="329">
        <v>2322</v>
      </c>
      <c r="C492" s="330">
        <v>6171</v>
      </c>
      <c r="D492" s="463" t="s">
        <v>137</v>
      </c>
      <c r="E492" s="464">
        <v>47</v>
      </c>
      <c r="F492" s="863">
        <v>0</v>
      </c>
      <c r="G492" s="327">
        <v>0</v>
      </c>
      <c r="H492" s="183">
        <v>0</v>
      </c>
      <c r="I492" s="183">
        <v>0</v>
      </c>
      <c r="J492" s="238">
        <v>0</v>
      </c>
      <c r="K492" s="731">
        <f t="shared" si="100"/>
        <v>0</v>
      </c>
      <c r="L492" s="237">
        <v>0</v>
      </c>
      <c r="M492" s="237">
        <v>0</v>
      </c>
      <c r="N492" s="237">
        <v>0</v>
      </c>
      <c r="P492" s="6"/>
      <c r="Q492" s="6"/>
      <c r="R492" s="6"/>
    </row>
    <row r="493" spans="1:18" x14ac:dyDescent="0.2">
      <c r="A493" s="1">
        <v>173</v>
      </c>
      <c r="B493" s="103">
        <v>2324</v>
      </c>
      <c r="C493" s="104">
        <v>6171</v>
      </c>
      <c r="D493" s="624" t="s">
        <v>138</v>
      </c>
      <c r="E493" s="625">
        <v>60</v>
      </c>
      <c r="F493" s="862">
        <v>0</v>
      </c>
      <c r="G493" s="108">
        <v>0</v>
      </c>
      <c r="H493" s="107">
        <v>18</v>
      </c>
      <c r="I493" s="107">
        <v>18</v>
      </c>
      <c r="J493" s="109">
        <v>0</v>
      </c>
      <c r="K493" s="741">
        <f t="shared" si="100"/>
        <v>0</v>
      </c>
      <c r="L493" s="232">
        <v>0</v>
      </c>
      <c r="M493" s="232">
        <v>0</v>
      </c>
      <c r="N493" s="232">
        <v>0</v>
      </c>
      <c r="P493" s="6"/>
      <c r="Q493" s="6"/>
      <c r="R493" s="6"/>
    </row>
    <row r="494" spans="1:18" ht="13.5" thickBot="1" x14ac:dyDescent="0.25">
      <c r="A494" s="1">
        <v>174</v>
      </c>
      <c r="B494" s="449">
        <v>3113</v>
      </c>
      <c r="C494" s="86">
        <v>6171</v>
      </c>
      <c r="D494" s="93" t="s">
        <v>139</v>
      </c>
      <c r="E494" s="626">
        <v>0</v>
      </c>
      <c r="F494" s="895">
        <v>0</v>
      </c>
      <c r="G494" s="89">
        <v>0</v>
      </c>
      <c r="H494" s="88">
        <v>0</v>
      </c>
      <c r="I494" s="88">
        <v>0</v>
      </c>
      <c r="J494" s="91">
        <v>0</v>
      </c>
      <c r="K494" s="452">
        <f t="shared" si="100"/>
        <v>0</v>
      </c>
      <c r="L494" s="388">
        <v>0</v>
      </c>
      <c r="M494" s="388">
        <v>0</v>
      </c>
      <c r="N494" s="388">
        <v>0</v>
      </c>
      <c r="P494" s="6"/>
      <c r="Q494" s="6"/>
      <c r="R494" s="6"/>
    </row>
    <row r="495" spans="1:18" ht="13.5" thickBot="1" x14ac:dyDescent="0.25">
      <c r="B495" s="29"/>
      <c r="C495" s="369"/>
      <c r="D495" s="390" t="s">
        <v>47</v>
      </c>
      <c r="E495" s="446">
        <f t="shared" ref="E495:J495" si="101">SUM(E489:E494)</f>
        <v>269</v>
      </c>
      <c r="F495" s="860">
        <f t="shared" si="101"/>
        <v>100</v>
      </c>
      <c r="G495" s="221">
        <f t="shared" si="101"/>
        <v>120</v>
      </c>
      <c r="H495" s="132">
        <f t="shared" si="101"/>
        <v>138</v>
      </c>
      <c r="I495" s="370">
        <f t="shared" si="101"/>
        <v>138</v>
      </c>
      <c r="J495" s="222">
        <f t="shared" si="101"/>
        <v>100</v>
      </c>
      <c r="K495" s="370">
        <f t="shared" si="100"/>
        <v>0</v>
      </c>
      <c r="L495" s="216">
        <f>SUM(L489:L493)</f>
        <v>100</v>
      </c>
      <c r="M495" s="63">
        <f>SUM(M489:M493)</f>
        <v>100</v>
      </c>
      <c r="N495" s="725">
        <f>SUM(N489:N493)</f>
        <v>100</v>
      </c>
      <c r="P495" s="6"/>
      <c r="Q495" s="6"/>
      <c r="R495" s="6"/>
    </row>
    <row r="496" spans="1:18" ht="13.5" thickBot="1" x14ac:dyDescent="0.25">
      <c r="B496" s="280"/>
      <c r="C496" s="281"/>
      <c r="D496" s="281"/>
      <c r="E496" s="282"/>
      <c r="F496" s="950"/>
      <c r="G496" s="283"/>
      <c r="H496" s="283"/>
      <c r="I496" s="283"/>
      <c r="J496" s="284"/>
      <c r="K496" s="284"/>
      <c r="L496" s="285"/>
      <c r="M496" s="285"/>
      <c r="N496" s="286"/>
      <c r="P496" s="6"/>
      <c r="Q496" s="6"/>
      <c r="R496" s="6"/>
    </row>
    <row r="497" spans="1:18" ht="13.5" thickBot="1" x14ac:dyDescent="0.25">
      <c r="B497" s="287"/>
      <c r="C497" s="245" t="s">
        <v>69</v>
      </c>
      <c r="D497" s="399"/>
      <c r="E497" s="400"/>
      <c r="F497" s="951"/>
      <c r="G497" s="290"/>
      <c r="H497" s="290"/>
      <c r="I497" s="290"/>
      <c r="J497" s="291"/>
      <c r="K497" s="291"/>
      <c r="L497" s="288"/>
      <c r="M497" s="288"/>
      <c r="N497" s="292"/>
      <c r="P497" s="6"/>
      <c r="Q497" s="6"/>
      <c r="R497" s="6"/>
    </row>
    <row r="498" spans="1:18" x14ac:dyDescent="0.2">
      <c r="B498" s="287"/>
      <c r="C498" s="293" t="s">
        <v>101</v>
      </c>
      <c r="D498" s="293"/>
      <c r="E498" s="294"/>
      <c r="F498" s="951"/>
      <c r="G498" s="290"/>
      <c r="H498" s="290"/>
      <c r="I498" s="290"/>
      <c r="J498" s="291"/>
      <c r="K498" s="291"/>
      <c r="L498" s="288"/>
      <c r="M498" s="288"/>
      <c r="N498" s="292"/>
      <c r="P498" s="6"/>
      <c r="Q498" s="6"/>
      <c r="R498" s="6"/>
    </row>
    <row r="499" spans="1:18" ht="13.5" thickBot="1" x14ac:dyDescent="0.25">
      <c r="B499" s="295"/>
      <c r="C499" s="296"/>
      <c r="D499" s="296"/>
      <c r="E499" s="297"/>
      <c r="F499" s="952"/>
      <c r="G499" s="298"/>
      <c r="H499" s="298"/>
      <c r="I499" s="298"/>
      <c r="J499" s="299"/>
      <c r="K499" s="299"/>
      <c r="L499" s="300"/>
      <c r="M499" s="300"/>
      <c r="N499" s="301"/>
      <c r="P499" s="6"/>
      <c r="Q499" s="6"/>
      <c r="R499" s="6"/>
    </row>
    <row r="500" spans="1:18" s="4" customFormat="1" ht="25.5" thickBot="1" x14ac:dyDescent="0.3">
      <c r="B500" s="208"/>
      <c r="C500" s="209"/>
      <c r="D500" s="210" t="s">
        <v>0</v>
      </c>
      <c r="E500" s="211" t="s">
        <v>345</v>
      </c>
      <c r="F500" s="949" t="s">
        <v>346</v>
      </c>
      <c r="G500" s="212" t="s">
        <v>347</v>
      </c>
      <c r="H500" s="213" t="s">
        <v>348</v>
      </c>
      <c r="I500" s="213" t="s">
        <v>349</v>
      </c>
      <c r="J500" s="214" t="s">
        <v>350</v>
      </c>
      <c r="K500" s="215" t="s">
        <v>351</v>
      </c>
      <c r="L500" s="62" t="s">
        <v>7</v>
      </c>
      <c r="M500" s="216" t="s">
        <v>8</v>
      </c>
      <c r="N500" s="63" t="s">
        <v>352</v>
      </c>
    </row>
    <row r="501" spans="1:18" x14ac:dyDescent="0.2">
      <c r="A501" s="1">
        <v>175</v>
      </c>
      <c r="B501" s="548">
        <v>5169</v>
      </c>
      <c r="C501" s="742">
        <v>2143</v>
      </c>
      <c r="D501" s="601" t="s">
        <v>211</v>
      </c>
      <c r="E501" s="541">
        <v>237</v>
      </c>
      <c r="F501" s="907">
        <v>350</v>
      </c>
      <c r="G501" s="42">
        <v>350</v>
      </c>
      <c r="H501" s="19">
        <v>64</v>
      </c>
      <c r="I501" s="18">
        <v>350</v>
      </c>
      <c r="J501" s="167">
        <v>450</v>
      </c>
      <c r="K501" s="1136">
        <f t="shared" ref="K501:K525" si="102">J501-F501</f>
        <v>100</v>
      </c>
      <c r="L501" s="744">
        <v>500</v>
      </c>
      <c r="M501" s="45">
        <v>450</v>
      </c>
      <c r="N501" s="45">
        <v>450</v>
      </c>
      <c r="P501" s="6"/>
      <c r="Q501" s="6"/>
      <c r="R501" s="6"/>
    </row>
    <row r="502" spans="1:18" ht="13.5" thickBot="1" x14ac:dyDescent="0.25">
      <c r="A502" s="1">
        <v>176</v>
      </c>
      <c r="B502" s="179">
        <v>5194</v>
      </c>
      <c r="C502" s="745">
        <v>2143</v>
      </c>
      <c r="D502" s="578" t="s">
        <v>263</v>
      </c>
      <c r="E502" s="747">
        <v>7</v>
      </c>
      <c r="F502" s="931">
        <v>0</v>
      </c>
      <c r="G502" s="159">
        <v>0</v>
      </c>
      <c r="H502" s="162">
        <v>0</v>
      </c>
      <c r="I502" s="161">
        <v>0</v>
      </c>
      <c r="J502" s="163">
        <v>0</v>
      </c>
      <c r="K502" s="741">
        <f t="shared" si="102"/>
        <v>0</v>
      </c>
      <c r="L502" s="597">
        <v>0</v>
      </c>
      <c r="M502" s="87">
        <v>0</v>
      </c>
      <c r="N502" s="87">
        <v>0</v>
      </c>
      <c r="P502" s="6"/>
      <c r="Q502" s="6"/>
      <c r="R502" s="6"/>
    </row>
    <row r="503" spans="1:18" ht="13.5" thickBot="1" x14ac:dyDescent="0.25">
      <c r="B503" s="208"/>
      <c r="C503" s="596"/>
      <c r="D503" s="748" t="s">
        <v>276</v>
      </c>
      <c r="E503" s="491">
        <f t="shared" ref="E503:J503" si="103">SUM(E501:E502)</f>
        <v>244</v>
      </c>
      <c r="F503" s="908">
        <f t="shared" si="103"/>
        <v>350</v>
      </c>
      <c r="G503" s="318">
        <f t="shared" si="103"/>
        <v>350</v>
      </c>
      <c r="H503" s="554">
        <f t="shared" si="103"/>
        <v>64</v>
      </c>
      <c r="I503" s="749">
        <f t="shared" si="103"/>
        <v>350</v>
      </c>
      <c r="J503" s="555">
        <f t="shared" si="103"/>
        <v>450</v>
      </c>
      <c r="K503" s="123">
        <f t="shared" si="102"/>
        <v>100</v>
      </c>
      <c r="L503" s="633">
        <f>SUM(L501)</f>
        <v>500</v>
      </c>
      <c r="M503" s="114">
        <f>SUM(M501)</f>
        <v>450</v>
      </c>
      <c r="N503" s="114">
        <f>SUM(N501)</f>
        <v>450</v>
      </c>
      <c r="P503" s="6"/>
      <c r="Q503" s="6"/>
      <c r="R503" s="6"/>
    </row>
    <row r="504" spans="1:18" x14ac:dyDescent="0.2">
      <c r="A504" s="1">
        <v>177</v>
      </c>
      <c r="B504" s="751">
        <v>5139</v>
      </c>
      <c r="C504" s="176">
        <v>3319</v>
      </c>
      <c r="D504" s="177" t="s">
        <v>191</v>
      </c>
      <c r="E504" s="541">
        <v>1</v>
      </c>
      <c r="F504" s="907">
        <v>0</v>
      </c>
      <c r="G504" s="42">
        <v>0</v>
      </c>
      <c r="H504" s="19">
        <v>0</v>
      </c>
      <c r="I504" s="42">
        <v>0</v>
      </c>
      <c r="J504" s="167">
        <v>0</v>
      </c>
      <c r="K504" s="195">
        <f t="shared" si="102"/>
        <v>0</v>
      </c>
      <c r="L504" s="542">
        <v>0</v>
      </c>
      <c r="M504" s="542">
        <v>0</v>
      </c>
      <c r="N504" s="542">
        <v>0</v>
      </c>
      <c r="P504" s="6"/>
      <c r="Q504" s="6"/>
      <c r="R504" s="6"/>
    </row>
    <row r="505" spans="1:18" x14ac:dyDescent="0.2">
      <c r="A505" s="1">
        <v>179</v>
      </c>
      <c r="B505" s="321">
        <v>5169</v>
      </c>
      <c r="C505" s="752">
        <v>3319</v>
      </c>
      <c r="D505" s="576" t="s">
        <v>211</v>
      </c>
      <c r="E505" s="526">
        <v>105</v>
      </c>
      <c r="F505" s="914">
        <v>220</v>
      </c>
      <c r="G505" s="150">
        <v>220</v>
      </c>
      <c r="H505" s="153">
        <v>113</v>
      </c>
      <c r="I505" s="150">
        <v>220</v>
      </c>
      <c r="J505" s="154">
        <v>500</v>
      </c>
      <c r="K505" s="731">
        <f>J505-F505</f>
        <v>280</v>
      </c>
      <c r="L505" s="323">
        <v>500</v>
      </c>
      <c r="M505" s="323">
        <v>500</v>
      </c>
      <c r="N505" s="323">
        <v>500</v>
      </c>
      <c r="P505" s="6"/>
      <c r="Q505" s="6"/>
      <c r="R505" s="6"/>
    </row>
    <row r="506" spans="1:18" ht="13.5" thickBot="1" x14ac:dyDescent="0.25">
      <c r="A506" s="1">
        <v>180</v>
      </c>
      <c r="B506" s="321">
        <v>5194</v>
      </c>
      <c r="C506" s="752">
        <v>3319</v>
      </c>
      <c r="D506" s="576" t="s">
        <v>263</v>
      </c>
      <c r="E506" s="526">
        <v>53</v>
      </c>
      <c r="F506" s="914">
        <v>30</v>
      </c>
      <c r="G506" s="150">
        <v>30</v>
      </c>
      <c r="H506" s="153">
        <v>0</v>
      </c>
      <c r="I506" s="150">
        <v>30</v>
      </c>
      <c r="J506" s="154">
        <v>0</v>
      </c>
      <c r="K506" s="731">
        <f>J506-F506</f>
        <v>-30</v>
      </c>
      <c r="L506" s="323">
        <v>0</v>
      </c>
      <c r="M506" s="323">
        <v>0</v>
      </c>
      <c r="N506" s="323">
        <v>0</v>
      </c>
      <c r="P506" s="6"/>
      <c r="Q506" s="6"/>
      <c r="R506" s="6"/>
    </row>
    <row r="507" spans="1:18" ht="13.5" thickBot="1" x14ac:dyDescent="0.25">
      <c r="B507" s="208"/>
      <c r="C507" s="596"/>
      <c r="D507" s="754" t="s">
        <v>277</v>
      </c>
      <c r="E507" s="71">
        <f t="shared" ref="E507:J507" si="104">SUM(E504:E506)</f>
        <v>159</v>
      </c>
      <c r="F507" s="908">
        <f t="shared" si="104"/>
        <v>250</v>
      </c>
      <c r="G507" s="318">
        <f t="shared" si="104"/>
        <v>250</v>
      </c>
      <c r="H507" s="755">
        <f t="shared" si="104"/>
        <v>113</v>
      </c>
      <c r="I507" s="318">
        <f t="shared" si="104"/>
        <v>250</v>
      </c>
      <c r="J507" s="555">
        <f t="shared" si="104"/>
        <v>500</v>
      </c>
      <c r="K507" s="123">
        <f t="shared" si="102"/>
        <v>250</v>
      </c>
      <c r="L507" s="757">
        <f>SUM(L504:L506)</f>
        <v>500</v>
      </c>
      <c r="M507" s="755">
        <f>SUM(M504:M506)</f>
        <v>500</v>
      </c>
      <c r="N507" s="755">
        <f>SUM(N504:N506)</f>
        <v>500</v>
      </c>
      <c r="P507" s="6"/>
      <c r="Q507" s="6"/>
      <c r="R507" s="6"/>
    </row>
    <row r="508" spans="1:18" ht="13.5" thickBot="1" x14ac:dyDescent="0.25">
      <c r="B508" s="1062"/>
      <c r="C508" s="1063"/>
      <c r="D508" s="534"/>
      <c r="E508" s="1110"/>
      <c r="F508" s="1101"/>
      <c r="G508" s="1111"/>
      <c r="H508" s="1111"/>
      <c r="I508" s="1111"/>
      <c r="J508" s="1101"/>
      <c r="K508" s="611"/>
      <c r="L508" s="1111"/>
      <c r="M508" s="1111"/>
      <c r="N508" s="1112"/>
      <c r="P508" s="6"/>
      <c r="Q508" s="6"/>
      <c r="R508" s="6"/>
    </row>
    <row r="509" spans="1:18" x14ac:dyDescent="0.2">
      <c r="B509" s="280"/>
      <c r="C509" s="281"/>
      <c r="D509" s="281"/>
      <c r="E509" s="282"/>
      <c r="F509" s="950"/>
      <c r="G509" s="283"/>
      <c r="H509" s="283"/>
      <c r="I509" s="283"/>
      <c r="J509" s="284"/>
      <c r="K509" s="284"/>
      <c r="L509" s="285"/>
      <c r="M509" s="285"/>
      <c r="N509" s="286"/>
      <c r="P509" s="6"/>
      <c r="Q509" s="6"/>
      <c r="R509" s="6"/>
    </row>
    <row r="510" spans="1:18" x14ac:dyDescent="0.2">
      <c r="B510" s="287"/>
      <c r="C510" s="293" t="s">
        <v>101</v>
      </c>
      <c r="D510" s="293"/>
      <c r="E510" s="294"/>
      <c r="F510" s="951"/>
      <c r="G510" s="290"/>
      <c r="H510" s="290"/>
      <c r="I510" s="290"/>
      <c r="J510" s="291"/>
      <c r="K510" s="291"/>
      <c r="L510" s="288"/>
      <c r="M510" s="288"/>
      <c r="N510" s="292"/>
      <c r="P510" s="6"/>
      <c r="Q510" s="6"/>
      <c r="R510" s="6"/>
    </row>
    <row r="511" spans="1:18" ht="13.5" thickBot="1" x14ac:dyDescent="0.25">
      <c r="B511" s="295"/>
      <c r="C511" s="300"/>
      <c r="D511" s="300"/>
      <c r="E511" s="422"/>
      <c r="F511" s="952"/>
      <c r="G511" s="298"/>
      <c r="H511" s="298"/>
      <c r="I511" s="298"/>
      <c r="J511" s="299"/>
      <c r="K511" s="299"/>
      <c r="L511" s="300"/>
      <c r="M511" s="300"/>
      <c r="N511" s="301"/>
      <c r="P511" s="6"/>
      <c r="Q511" s="6"/>
      <c r="R511" s="6"/>
    </row>
    <row r="512" spans="1:18" s="4" customFormat="1" ht="25.5" thickBot="1" x14ac:dyDescent="0.3">
      <c r="B512" s="208"/>
      <c r="C512" s="209"/>
      <c r="D512" s="210" t="s">
        <v>0</v>
      </c>
      <c r="E512" s="211" t="s">
        <v>345</v>
      </c>
      <c r="F512" s="949" t="s">
        <v>346</v>
      </c>
      <c r="G512" s="212" t="s">
        <v>347</v>
      </c>
      <c r="H512" s="213" t="s">
        <v>348</v>
      </c>
      <c r="I512" s="213" t="s">
        <v>349</v>
      </c>
      <c r="J512" s="214" t="s">
        <v>350</v>
      </c>
      <c r="K512" s="215" t="s">
        <v>351</v>
      </c>
      <c r="L512" s="63" t="s">
        <v>7</v>
      </c>
      <c r="M512" s="216" t="s">
        <v>8</v>
      </c>
      <c r="N512" s="63" t="s">
        <v>352</v>
      </c>
    </row>
    <row r="513" spans="1:18" x14ac:dyDescent="0.2">
      <c r="A513" s="1">
        <v>181</v>
      </c>
      <c r="B513" s="9">
        <v>5139</v>
      </c>
      <c r="C513" s="65">
        <v>3421</v>
      </c>
      <c r="D513" s="184" t="s">
        <v>191</v>
      </c>
      <c r="E513" s="57">
        <v>0</v>
      </c>
      <c r="F513" s="885">
        <v>10</v>
      </c>
      <c r="G513" s="140">
        <v>4</v>
      </c>
      <c r="H513" s="141">
        <v>0</v>
      </c>
      <c r="I513" s="140">
        <v>4</v>
      </c>
      <c r="J513" s="144">
        <v>10</v>
      </c>
      <c r="K513" s="1137">
        <f t="shared" si="102"/>
        <v>0</v>
      </c>
      <c r="L513" s="140">
        <v>10</v>
      </c>
      <c r="M513" s="186">
        <v>10</v>
      </c>
      <c r="N513" s="186">
        <v>10</v>
      </c>
      <c r="P513" s="6"/>
      <c r="Q513" s="6"/>
      <c r="R513" s="6"/>
    </row>
    <row r="514" spans="1:18" x14ac:dyDescent="0.2">
      <c r="A514" s="1">
        <v>182</v>
      </c>
      <c r="B514" s="759">
        <v>5163</v>
      </c>
      <c r="C514" s="65">
        <v>3421</v>
      </c>
      <c r="D514" s="760" t="s">
        <v>183</v>
      </c>
      <c r="E514" s="57">
        <v>2</v>
      </c>
      <c r="F514" s="885">
        <v>4</v>
      </c>
      <c r="G514" s="140">
        <v>4</v>
      </c>
      <c r="H514" s="141">
        <v>3</v>
      </c>
      <c r="I514" s="140">
        <v>4</v>
      </c>
      <c r="J514" s="144">
        <v>4</v>
      </c>
      <c r="K514" s="731">
        <f t="shared" si="102"/>
        <v>0</v>
      </c>
      <c r="L514" s="140">
        <v>4</v>
      </c>
      <c r="M514" s="141">
        <v>4</v>
      </c>
      <c r="N514" s="141">
        <v>4</v>
      </c>
      <c r="P514" s="6"/>
      <c r="Q514" s="6"/>
      <c r="R514" s="6"/>
    </row>
    <row r="515" spans="1:18" x14ac:dyDescent="0.2">
      <c r="A515" s="1">
        <v>183</v>
      </c>
      <c r="B515" s="321">
        <v>5169</v>
      </c>
      <c r="C515" s="425">
        <v>3421</v>
      </c>
      <c r="D515" s="760" t="s">
        <v>211</v>
      </c>
      <c r="E515" s="57">
        <v>145</v>
      </c>
      <c r="F515" s="885">
        <v>116</v>
      </c>
      <c r="G515" s="140">
        <v>157</v>
      </c>
      <c r="H515" s="141">
        <v>157</v>
      </c>
      <c r="I515" s="140">
        <v>157</v>
      </c>
      <c r="J515" s="144">
        <v>116</v>
      </c>
      <c r="K515" s="102">
        <f t="shared" si="102"/>
        <v>0</v>
      </c>
      <c r="L515" s="140">
        <v>116</v>
      </c>
      <c r="M515" s="141">
        <v>116</v>
      </c>
      <c r="N515" s="141">
        <v>116</v>
      </c>
      <c r="P515" s="6"/>
      <c r="Q515" s="6"/>
      <c r="R515" s="6"/>
    </row>
    <row r="516" spans="1:18" ht="13.5" thickBot="1" x14ac:dyDescent="0.25">
      <c r="A516" s="1">
        <v>184</v>
      </c>
      <c r="B516" s="179">
        <v>5194</v>
      </c>
      <c r="C516" s="577">
        <v>3421</v>
      </c>
      <c r="D516" s="578" t="s">
        <v>263</v>
      </c>
      <c r="E516" s="527">
        <v>0</v>
      </c>
      <c r="F516" s="931">
        <v>10</v>
      </c>
      <c r="G516" s="661">
        <v>0</v>
      </c>
      <c r="H516" s="662">
        <v>0</v>
      </c>
      <c r="I516" s="661">
        <v>0</v>
      </c>
      <c r="J516" s="163">
        <v>10</v>
      </c>
      <c r="K516" s="110">
        <f t="shared" si="102"/>
        <v>0</v>
      </c>
      <c r="L516" s="661">
        <v>5</v>
      </c>
      <c r="M516" s="160">
        <v>5</v>
      </c>
      <c r="N516" s="160">
        <v>5</v>
      </c>
      <c r="P516" s="6"/>
      <c r="Q516" s="6"/>
      <c r="R516" s="6"/>
    </row>
    <row r="517" spans="1:18" ht="13.5" thickBot="1" x14ac:dyDescent="0.25">
      <c r="B517" s="208"/>
      <c r="C517" s="596"/>
      <c r="D517" s="748" t="s">
        <v>278</v>
      </c>
      <c r="E517" s="491">
        <f t="shared" ref="E517:J517" si="105">SUM(E513:E516)</f>
        <v>147</v>
      </c>
      <c r="F517" s="908">
        <f t="shared" si="105"/>
        <v>140</v>
      </c>
      <c r="G517" s="318">
        <f t="shared" si="105"/>
        <v>165</v>
      </c>
      <c r="H517" s="755">
        <f t="shared" si="105"/>
        <v>160</v>
      </c>
      <c r="I517" s="318">
        <f t="shared" si="105"/>
        <v>165</v>
      </c>
      <c r="J517" s="555">
        <f t="shared" si="105"/>
        <v>140</v>
      </c>
      <c r="K517" s="1138">
        <f t="shared" si="102"/>
        <v>0</v>
      </c>
      <c r="L517" s="763">
        <f>SUM(L513:L516)</f>
        <v>135</v>
      </c>
      <c r="M517" s="552">
        <f>SUM(M513:M516)</f>
        <v>135</v>
      </c>
      <c r="N517" s="755">
        <f>SUM(N513:N516)</f>
        <v>135</v>
      </c>
      <c r="P517" s="6"/>
      <c r="Q517" s="6"/>
      <c r="R517" s="6"/>
    </row>
    <row r="518" spans="1:18" x14ac:dyDescent="0.2">
      <c r="A518" s="1">
        <v>185</v>
      </c>
      <c r="B518" s="540">
        <v>5161</v>
      </c>
      <c r="C518" s="764">
        <v>3349</v>
      </c>
      <c r="D518" s="177" t="s">
        <v>261</v>
      </c>
      <c r="E518" s="541">
        <v>23</v>
      </c>
      <c r="F518" s="926">
        <v>90</v>
      </c>
      <c r="G518" s="42">
        <v>0</v>
      </c>
      <c r="H518" s="17">
        <v>0</v>
      </c>
      <c r="I518" s="42">
        <v>0</v>
      </c>
      <c r="J518" s="766">
        <v>0</v>
      </c>
      <c r="K518" s="79">
        <f t="shared" si="102"/>
        <v>-90</v>
      </c>
      <c r="L518" s="767">
        <v>0</v>
      </c>
      <c r="M518" s="765">
        <v>0</v>
      </c>
      <c r="N518" s="768">
        <v>0</v>
      </c>
      <c r="P518" s="6"/>
      <c r="Q518" s="6"/>
      <c r="R518" s="6"/>
    </row>
    <row r="519" spans="1:18" ht="13.5" thickBot="1" x14ac:dyDescent="0.25">
      <c r="A519" s="1">
        <v>186</v>
      </c>
      <c r="B519" s="258">
        <v>5169</v>
      </c>
      <c r="C519" s="104">
        <v>3349</v>
      </c>
      <c r="D519" s="628" t="s">
        <v>279</v>
      </c>
      <c r="E519" s="626">
        <v>295</v>
      </c>
      <c r="F519" s="895">
        <v>270</v>
      </c>
      <c r="G519" s="89">
        <v>360</v>
      </c>
      <c r="H519" s="88">
        <v>220</v>
      </c>
      <c r="I519" s="89">
        <v>360</v>
      </c>
      <c r="J519" s="91">
        <v>360</v>
      </c>
      <c r="K519" s="88">
        <f t="shared" si="102"/>
        <v>90</v>
      </c>
      <c r="L519" s="769">
        <v>360</v>
      </c>
      <c r="M519" s="388">
        <v>360</v>
      </c>
      <c r="N519" s="770">
        <v>360</v>
      </c>
      <c r="P519" s="6"/>
      <c r="Q519" s="6"/>
      <c r="R519" s="6"/>
    </row>
    <row r="520" spans="1:18" ht="13.5" thickBot="1" x14ac:dyDescent="0.25">
      <c r="B520" s="119"/>
      <c r="C520" s="771"/>
      <c r="D520" s="112" t="s">
        <v>280</v>
      </c>
      <c r="E520" s="603">
        <f t="shared" ref="E520:J520" si="106">SUM(E518:E519)</f>
        <v>318</v>
      </c>
      <c r="F520" s="916">
        <f t="shared" si="106"/>
        <v>360</v>
      </c>
      <c r="G520" s="122">
        <f t="shared" si="106"/>
        <v>360</v>
      </c>
      <c r="H520" s="122">
        <f t="shared" si="106"/>
        <v>220</v>
      </c>
      <c r="I520" s="121">
        <f t="shared" si="106"/>
        <v>360</v>
      </c>
      <c r="J520" s="607">
        <f t="shared" si="106"/>
        <v>360</v>
      </c>
      <c r="K520" s="132">
        <f t="shared" si="102"/>
        <v>0</v>
      </c>
      <c r="L520" s="223">
        <f>SUM(L518:L519)</f>
        <v>360</v>
      </c>
      <c r="M520" s="132">
        <f>SUM(M518:M519)</f>
        <v>360</v>
      </c>
      <c r="N520" s="370">
        <f>SUM(N518:N519)</f>
        <v>360</v>
      </c>
      <c r="P520" s="6"/>
      <c r="Q520" s="6"/>
      <c r="R520" s="6"/>
    </row>
    <row r="521" spans="1:18" ht="30.75" customHeight="1" thickBot="1" x14ac:dyDescent="0.25">
      <c r="B521" s="774"/>
      <c r="C521" s="775" t="s">
        <v>131</v>
      </c>
      <c r="D521" s="775"/>
      <c r="E521" s="776"/>
      <c r="F521" s="960"/>
      <c r="G521" s="777"/>
      <c r="H521" s="777"/>
      <c r="I521" s="777"/>
      <c r="J521" s="778"/>
      <c r="K521" s="778"/>
      <c r="L521" s="779"/>
      <c r="M521" s="779"/>
      <c r="N521" s="780"/>
      <c r="P521" s="6"/>
      <c r="Q521" s="6"/>
      <c r="R521" s="6"/>
    </row>
    <row r="522" spans="1:18" x14ac:dyDescent="0.2">
      <c r="A522" s="1">
        <v>186</v>
      </c>
      <c r="B522" s="471">
        <v>5194</v>
      </c>
      <c r="C522" s="472">
        <v>5269</v>
      </c>
      <c r="D522" s="636" t="s">
        <v>399</v>
      </c>
      <c r="E522" s="543">
        <v>0</v>
      </c>
      <c r="F522" s="922">
        <v>30</v>
      </c>
      <c r="G522" s="362">
        <v>30</v>
      </c>
      <c r="H522" s="362">
        <v>0</v>
      </c>
      <c r="I522" s="308">
        <v>0</v>
      </c>
      <c r="J522" s="638">
        <v>30</v>
      </c>
      <c r="K522" s="362">
        <f t="shared" si="102"/>
        <v>0</v>
      </c>
      <c r="L522" s="479">
        <v>30</v>
      </c>
      <c r="M522" s="477">
        <v>30</v>
      </c>
      <c r="N522" s="480">
        <v>30</v>
      </c>
      <c r="P522" s="6"/>
      <c r="Q522" s="6"/>
      <c r="R522" s="6"/>
    </row>
    <row r="523" spans="1:18" ht="13.5" thickBot="1" x14ac:dyDescent="0.25">
      <c r="B523" s="77">
        <v>5169</v>
      </c>
      <c r="C523" s="85">
        <v>5311</v>
      </c>
      <c r="D523" s="83" t="s">
        <v>398</v>
      </c>
      <c r="E523" s="128">
        <v>0</v>
      </c>
      <c r="F523" s="918">
        <v>0</v>
      </c>
      <c r="G523" s="79">
        <v>20</v>
      </c>
      <c r="H523" s="79">
        <v>9</v>
      </c>
      <c r="I523" s="33">
        <v>20</v>
      </c>
      <c r="J523" s="612">
        <v>50</v>
      </c>
      <c r="K523" s="79"/>
      <c r="L523" s="77">
        <v>50</v>
      </c>
      <c r="M523" s="23">
        <v>50</v>
      </c>
      <c r="N523" s="83">
        <v>50</v>
      </c>
      <c r="P523" s="6"/>
      <c r="Q523" s="6"/>
      <c r="R523" s="6"/>
    </row>
    <row r="524" spans="1:18" ht="13.5" thickBot="1" x14ac:dyDescent="0.25">
      <c r="B524" s="29"/>
      <c r="C524" s="369"/>
      <c r="D524" s="412" t="s">
        <v>281</v>
      </c>
      <c r="E524" s="692">
        <f>SUM(E522)</f>
        <v>0</v>
      </c>
      <c r="F524" s="943">
        <f>SUM(F522:F523)</f>
        <v>30</v>
      </c>
      <c r="G524" s="943">
        <f>SUM(G522:G523)</f>
        <v>50</v>
      </c>
      <c r="H524" s="943">
        <f>SUM(H522:H523)</f>
        <v>9</v>
      </c>
      <c r="I524" s="943">
        <f>SUM(I522:I523)</f>
        <v>20</v>
      </c>
      <c r="J524" s="783">
        <f>SUM(J522:J523)</f>
        <v>80</v>
      </c>
      <c r="K524" s="58">
        <f>J524-F524</f>
        <v>50</v>
      </c>
      <c r="L524" s="943">
        <f>SUM(L522:L523)</f>
        <v>80</v>
      </c>
      <c r="M524" s="943">
        <f>SUM(M522:M523)</f>
        <v>80</v>
      </c>
      <c r="N524" s="874">
        <f>SUM(N522:N523)</f>
        <v>80</v>
      </c>
      <c r="P524" s="6"/>
      <c r="Q524" s="6"/>
      <c r="R524" s="6"/>
    </row>
    <row r="525" spans="1:18" ht="13.5" thickBot="1" x14ac:dyDescent="0.25">
      <c r="B525" s="29"/>
      <c r="C525" s="369"/>
      <c r="D525" s="390" t="s">
        <v>47</v>
      </c>
      <c r="E525" s="246">
        <f t="shared" ref="E525:J525" si="107">SUM(E503+E507+E517+E520+E524)</f>
        <v>868</v>
      </c>
      <c r="F525" s="892">
        <f t="shared" si="107"/>
        <v>1130</v>
      </c>
      <c r="G525" s="132">
        <f t="shared" si="107"/>
        <v>1175</v>
      </c>
      <c r="H525" s="132">
        <f t="shared" si="107"/>
        <v>566</v>
      </c>
      <c r="I525" s="221">
        <f t="shared" si="107"/>
        <v>1145</v>
      </c>
      <c r="J525" s="222">
        <f t="shared" si="107"/>
        <v>1530</v>
      </c>
      <c r="K525" s="132">
        <f t="shared" si="102"/>
        <v>400</v>
      </c>
      <c r="L525" s="246">
        <f>SUM(L503+L507+L517+L520+L524)</f>
        <v>1575</v>
      </c>
      <c r="M525" s="132">
        <f>SUM(M503+M507+M517+M520+M524)</f>
        <v>1525</v>
      </c>
      <c r="N525" s="132">
        <f>SUM(N503+N507+N517+N520+N524)</f>
        <v>1525</v>
      </c>
      <c r="P525" s="6"/>
      <c r="Q525" s="6"/>
      <c r="R525" s="6"/>
    </row>
    <row r="526" spans="1:18" x14ac:dyDescent="0.2">
      <c r="B526" s="417"/>
      <c r="C526" s="371"/>
      <c r="D526" s="373"/>
      <c r="E526" s="418"/>
      <c r="F526" s="950"/>
      <c r="G526" s="373"/>
      <c r="H526" s="373"/>
      <c r="I526" s="373"/>
      <c r="J526" s="284"/>
      <c r="K526" s="284"/>
      <c r="L526" s="285"/>
      <c r="M526" s="285"/>
      <c r="N526" s="286"/>
      <c r="P526" s="6"/>
      <c r="Q526" s="6"/>
      <c r="R526" s="6"/>
    </row>
    <row r="527" spans="1:18" x14ac:dyDescent="0.2">
      <c r="B527" s="419"/>
      <c r="C527" s="293" t="s">
        <v>65</v>
      </c>
      <c r="D527" s="293"/>
      <c r="E527" s="294"/>
      <c r="F527" s="951"/>
      <c r="G527" s="420"/>
      <c r="H527" s="420"/>
      <c r="I527" s="420"/>
      <c r="J527" s="291"/>
      <c r="K527" s="291"/>
      <c r="L527" s="288"/>
      <c r="M527" s="288"/>
      <c r="N527" s="292"/>
      <c r="P527" s="6"/>
      <c r="Q527" s="6"/>
      <c r="R527" s="6"/>
    </row>
    <row r="528" spans="1:18" ht="13.5" thickBot="1" x14ac:dyDescent="0.25">
      <c r="B528" s="421"/>
      <c r="C528" s="300"/>
      <c r="D528" s="300"/>
      <c r="E528" s="422"/>
      <c r="F528" s="952"/>
      <c r="G528" s="299"/>
      <c r="H528" s="299"/>
      <c r="I528" s="299"/>
      <c r="J528" s="299"/>
      <c r="K528" s="299"/>
      <c r="L528" s="300"/>
      <c r="M528" s="300"/>
      <c r="N528" s="301"/>
      <c r="P528" s="6"/>
      <c r="Q528" s="6"/>
      <c r="R528" s="6"/>
    </row>
    <row r="529" spans="1:18" s="4" customFormat="1" ht="25.5" thickBot="1" x14ac:dyDescent="0.3">
      <c r="B529" s="208"/>
      <c r="C529" s="209"/>
      <c r="D529" s="210" t="s">
        <v>0</v>
      </c>
      <c r="E529" s="211" t="s">
        <v>345</v>
      </c>
      <c r="F529" s="949" t="s">
        <v>346</v>
      </c>
      <c r="G529" s="212" t="s">
        <v>347</v>
      </c>
      <c r="H529" s="213" t="s">
        <v>348</v>
      </c>
      <c r="I529" s="213" t="s">
        <v>349</v>
      </c>
      <c r="J529" s="214" t="s">
        <v>350</v>
      </c>
      <c r="K529" s="215" t="s">
        <v>351</v>
      </c>
      <c r="L529" s="63" t="s">
        <v>7</v>
      </c>
      <c r="M529" s="216" t="s">
        <v>8</v>
      </c>
      <c r="N529" s="63" t="s">
        <v>352</v>
      </c>
    </row>
    <row r="530" spans="1:18" x14ac:dyDescent="0.2">
      <c r="A530" s="1">
        <v>187</v>
      </c>
      <c r="B530" s="540">
        <v>5136</v>
      </c>
      <c r="C530" s="785">
        <v>6112</v>
      </c>
      <c r="D530" s="622" t="s">
        <v>282</v>
      </c>
      <c r="E530" s="623">
        <v>18</v>
      </c>
      <c r="F530" s="885">
        <v>25</v>
      </c>
      <c r="G530" s="185">
        <v>25</v>
      </c>
      <c r="H530" s="143">
        <v>5</v>
      </c>
      <c r="I530" s="185">
        <v>25</v>
      </c>
      <c r="J530" s="144">
        <v>25</v>
      </c>
      <c r="K530" s="99">
        <f>J530-F530</f>
        <v>0</v>
      </c>
      <c r="L530" s="185">
        <v>25</v>
      </c>
      <c r="M530" s="185">
        <v>25</v>
      </c>
      <c r="N530" s="185">
        <v>25</v>
      </c>
      <c r="P530" s="6"/>
      <c r="Q530" s="6"/>
      <c r="R530" s="6"/>
    </row>
    <row r="531" spans="1:18" x14ac:dyDescent="0.2">
      <c r="A531" s="1">
        <v>187</v>
      </c>
      <c r="B531" s="602">
        <v>5137</v>
      </c>
      <c r="C531" s="425">
        <v>6112</v>
      </c>
      <c r="D531" s="622" t="s">
        <v>198</v>
      </c>
      <c r="E531" s="623">
        <v>0</v>
      </c>
      <c r="F531" s="885">
        <v>0</v>
      </c>
      <c r="G531" s="185">
        <v>2</v>
      </c>
      <c r="H531" s="143">
        <v>2</v>
      </c>
      <c r="I531" s="185">
        <v>2</v>
      </c>
      <c r="J531" s="144">
        <v>25</v>
      </c>
      <c r="K531" s="99">
        <f>J531-F531</f>
        <v>25</v>
      </c>
      <c r="L531" s="185">
        <v>25</v>
      </c>
      <c r="M531" s="185">
        <v>25</v>
      </c>
      <c r="N531" s="185">
        <v>25</v>
      </c>
      <c r="P531" s="6"/>
      <c r="Q531" s="6"/>
      <c r="R531" s="6"/>
    </row>
    <row r="532" spans="1:18" x14ac:dyDescent="0.2">
      <c r="A532" s="1">
        <v>188</v>
      </c>
      <c r="B532" s="602">
        <v>5139</v>
      </c>
      <c r="C532" s="786">
        <v>6112</v>
      </c>
      <c r="D532" s="463" t="s">
        <v>191</v>
      </c>
      <c r="E532" s="464">
        <v>1</v>
      </c>
      <c r="F532" s="914">
        <v>40</v>
      </c>
      <c r="G532" s="323">
        <v>38</v>
      </c>
      <c r="H532" s="153">
        <v>2</v>
      </c>
      <c r="I532" s="323">
        <v>38</v>
      </c>
      <c r="J532" s="154">
        <v>45</v>
      </c>
      <c r="K532" s="183">
        <f>J532-F532</f>
        <v>5</v>
      </c>
      <c r="L532" s="323">
        <v>45</v>
      </c>
      <c r="M532" s="323">
        <v>45</v>
      </c>
      <c r="N532" s="323">
        <v>45</v>
      </c>
      <c r="P532" s="6"/>
      <c r="Q532" s="6"/>
      <c r="R532" s="6"/>
    </row>
    <row r="533" spans="1:18" x14ac:dyDescent="0.2">
      <c r="A533" s="1">
        <v>189</v>
      </c>
      <c r="B533" s="540">
        <v>5156</v>
      </c>
      <c r="C533" s="785">
        <v>6112</v>
      </c>
      <c r="D533" s="198" t="s">
        <v>283</v>
      </c>
      <c r="E533" s="128">
        <v>39</v>
      </c>
      <c r="F533" s="914">
        <v>50</v>
      </c>
      <c r="G533" s="323">
        <v>50</v>
      </c>
      <c r="H533" s="153">
        <v>22</v>
      </c>
      <c r="I533" s="323">
        <v>50</v>
      </c>
      <c r="J533" s="154">
        <v>55</v>
      </c>
      <c r="K533" s="183">
        <f t="shared" ref="K533:K581" si="108">J533-F533</f>
        <v>5</v>
      </c>
      <c r="L533" s="323">
        <v>55</v>
      </c>
      <c r="M533" s="323">
        <v>60</v>
      </c>
      <c r="N533" s="323">
        <v>60</v>
      </c>
      <c r="P533" s="6"/>
      <c r="Q533" s="6"/>
      <c r="R533" s="6"/>
    </row>
    <row r="534" spans="1:18" x14ac:dyDescent="0.2">
      <c r="A534" s="1">
        <v>190</v>
      </c>
      <c r="B534" s="602">
        <v>5162</v>
      </c>
      <c r="C534" s="786">
        <v>6112</v>
      </c>
      <c r="D534" s="463" t="s">
        <v>284</v>
      </c>
      <c r="E534" s="464">
        <v>137</v>
      </c>
      <c r="F534" s="914">
        <v>180</v>
      </c>
      <c r="G534" s="323">
        <v>180</v>
      </c>
      <c r="H534" s="153">
        <v>97</v>
      </c>
      <c r="I534" s="323">
        <v>180</v>
      </c>
      <c r="J534" s="154">
        <v>190</v>
      </c>
      <c r="K534" s="183">
        <f>J534-F534</f>
        <v>10</v>
      </c>
      <c r="L534" s="323">
        <v>190</v>
      </c>
      <c r="M534" s="323">
        <v>200</v>
      </c>
      <c r="N534" s="323">
        <v>200</v>
      </c>
      <c r="P534" s="6"/>
      <c r="Q534" s="6"/>
      <c r="R534" s="6"/>
    </row>
    <row r="535" spans="1:18" x14ac:dyDescent="0.2">
      <c r="B535" s="759">
        <v>5164</v>
      </c>
      <c r="C535" s="1032">
        <v>6112</v>
      </c>
      <c r="D535" s="622" t="s">
        <v>205</v>
      </c>
      <c r="E535" s="623">
        <v>0</v>
      </c>
      <c r="F535" s="885">
        <v>0</v>
      </c>
      <c r="G535" s="185">
        <v>8</v>
      </c>
      <c r="H535" s="143">
        <v>8</v>
      </c>
      <c r="I535" s="185">
        <v>8</v>
      </c>
      <c r="J535" s="144">
        <v>0</v>
      </c>
      <c r="K535" s="99">
        <f>J535-F535</f>
        <v>0</v>
      </c>
      <c r="L535" s="185">
        <v>0</v>
      </c>
      <c r="M535" s="185">
        <v>0</v>
      </c>
      <c r="N535" s="185">
        <v>0</v>
      </c>
      <c r="P535" s="6"/>
      <c r="Q535" s="6"/>
      <c r="R535" s="6"/>
    </row>
    <row r="536" spans="1:18" x14ac:dyDescent="0.2">
      <c r="A536" s="1">
        <v>191</v>
      </c>
      <c r="B536" s="95">
        <v>5167</v>
      </c>
      <c r="C536" s="97">
        <v>6112</v>
      </c>
      <c r="D536" s="787" t="s">
        <v>285</v>
      </c>
      <c r="E536" s="623">
        <v>4</v>
      </c>
      <c r="F536" s="867">
        <v>55</v>
      </c>
      <c r="G536" s="265">
        <v>21</v>
      </c>
      <c r="H536" s="99">
        <v>0</v>
      </c>
      <c r="I536" s="265">
        <v>21</v>
      </c>
      <c r="J536" s="101">
        <v>55</v>
      </c>
      <c r="K536" s="99">
        <f>J536-F536</f>
        <v>0</v>
      </c>
      <c r="L536" s="265">
        <v>58</v>
      </c>
      <c r="M536" s="265">
        <v>58</v>
      </c>
      <c r="N536" s="265">
        <v>58</v>
      </c>
      <c r="P536" s="6"/>
      <c r="Q536" s="6"/>
      <c r="R536" s="6"/>
    </row>
    <row r="537" spans="1:18" x14ac:dyDescent="0.2">
      <c r="A537" s="1">
        <v>192</v>
      </c>
      <c r="B537" s="95">
        <v>5169</v>
      </c>
      <c r="C537" s="97">
        <v>6112</v>
      </c>
      <c r="D537" s="624" t="s">
        <v>286</v>
      </c>
      <c r="E537" s="625">
        <v>1</v>
      </c>
      <c r="F537" s="863">
        <v>12</v>
      </c>
      <c r="G537" s="237">
        <v>12</v>
      </c>
      <c r="H537" s="183">
        <v>2</v>
      </c>
      <c r="I537" s="237">
        <v>12</v>
      </c>
      <c r="J537" s="238">
        <v>15</v>
      </c>
      <c r="K537" s="183">
        <f t="shared" si="108"/>
        <v>3</v>
      </c>
      <c r="L537" s="237">
        <v>15</v>
      </c>
      <c r="M537" s="237">
        <v>15</v>
      </c>
      <c r="N537" s="237">
        <v>15</v>
      </c>
      <c r="P537" s="6"/>
      <c r="Q537" s="6"/>
      <c r="R537" s="6"/>
    </row>
    <row r="538" spans="1:18" x14ac:dyDescent="0.2">
      <c r="A538" s="1">
        <v>193</v>
      </c>
      <c r="B538" s="329">
        <v>5173</v>
      </c>
      <c r="C538" s="148">
        <v>6112</v>
      </c>
      <c r="D538" s="788" t="s">
        <v>287</v>
      </c>
      <c r="E538" s="464">
        <v>25</v>
      </c>
      <c r="F538" s="863">
        <v>40</v>
      </c>
      <c r="G538" s="237">
        <v>32</v>
      </c>
      <c r="H538" s="183">
        <v>0</v>
      </c>
      <c r="I538" s="237">
        <v>32</v>
      </c>
      <c r="J538" s="238">
        <v>43</v>
      </c>
      <c r="K538" s="183">
        <f t="shared" si="108"/>
        <v>3</v>
      </c>
      <c r="L538" s="237">
        <v>45</v>
      </c>
      <c r="M538" s="237">
        <v>45</v>
      </c>
      <c r="N538" s="237">
        <v>45</v>
      </c>
      <c r="P538" s="6"/>
      <c r="Q538" s="6"/>
      <c r="R538" s="6"/>
    </row>
    <row r="539" spans="1:18" x14ac:dyDescent="0.2">
      <c r="A539" s="1">
        <v>194</v>
      </c>
      <c r="B539" s="329">
        <v>5175</v>
      </c>
      <c r="C539" s="148">
        <v>6112</v>
      </c>
      <c r="D539" s="788" t="s">
        <v>288</v>
      </c>
      <c r="E539" s="464">
        <v>63</v>
      </c>
      <c r="F539" s="863">
        <v>65</v>
      </c>
      <c r="G539" s="237">
        <v>65</v>
      </c>
      <c r="H539" s="183">
        <v>39</v>
      </c>
      <c r="I539" s="237">
        <v>65</v>
      </c>
      <c r="J539" s="238">
        <v>68</v>
      </c>
      <c r="K539" s="183">
        <f t="shared" si="108"/>
        <v>3</v>
      </c>
      <c r="L539" s="237">
        <v>70</v>
      </c>
      <c r="M539" s="237">
        <v>70</v>
      </c>
      <c r="N539" s="237">
        <v>70</v>
      </c>
      <c r="P539" s="6"/>
      <c r="Q539" s="6"/>
      <c r="R539" s="6"/>
    </row>
    <row r="540" spans="1:18" x14ac:dyDescent="0.2">
      <c r="B540" s="103">
        <v>5176</v>
      </c>
      <c r="C540" s="105">
        <v>6112</v>
      </c>
      <c r="D540" s="789" t="s">
        <v>446</v>
      </c>
      <c r="E540" s="625">
        <v>0</v>
      </c>
      <c r="F540" s="862">
        <v>0</v>
      </c>
      <c r="G540" s="232">
        <v>4</v>
      </c>
      <c r="H540" s="107">
        <v>4</v>
      </c>
      <c r="I540" s="232">
        <v>4</v>
      </c>
      <c r="J540" s="109">
        <v>0</v>
      </c>
      <c r="K540" s="107">
        <f t="shared" si="108"/>
        <v>0</v>
      </c>
      <c r="L540" s="232">
        <v>0</v>
      </c>
      <c r="M540" s="232">
        <v>0</v>
      </c>
      <c r="N540" s="232">
        <v>0</v>
      </c>
      <c r="P540" s="6"/>
      <c r="Q540" s="6"/>
      <c r="R540" s="6"/>
    </row>
    <row r="541" spans="1:18" ht="13.5" thickBot="1" x14ac:dyDescent="0.25">
      <c r="A541" s="1">
        <v>195</v>
      </c>
      <c r="B541" s="103">
        <v>5194</v>
      </c>
      <c r="C541" s="105">
        <v>6112</v>
      </c>
      <c r="D541" s="789" t="s">
        <v>263</v>
      </c>
      <c r="E541" s="625">
        <v>107</v>
      </c>
      <c r="F541" s="862">
        <v>68</v>
      </c>
      <c r="G541" s="232">
        <v>98</v>
      </c>
      <c r="H541" s="107">
        <v>59</v>
      </c>
      <c r="I541" s="232">
        <v>98</v>
      </c>
      <c r="J541" s="109">
        <v>70</v>
      </c>
      <c r="K541" s="107">
        <f t="shared" si="108"/>
        <v>2</v>
      </c>
      <c r="L541" s="232">
        <v>73</v>
      </c>
      <c r="M541" s="232">
        <v>82</v>
      </c>
      <c r="N541" s="232">
        <v>82</v>
      </c>
      <c r="P541" s="6"/>
      <c r="Q541" s="6"/>
      <c r="R541" s="6"/>
    </row>
    <row r="542" spans="1:18" ht="13.5" thickBot="1" x14ac:dyDescent="0.25">
      <c r="B542" s="119"/>
      <c r="C542" s="771"/>
      <c r="D542" s="790" t="s">
        <v>289</v>
      </c>
      <c r="E542" s="791">
        <f t="shared" ref="E542:N542" si="109">SUM(E530:E541)</f>
        <v>395</v>
      </c>
      <c r="F542" s="906">
        <f t="shared" ref="F542" si="110">SUM(F530:F541)</f>
        <v>535</v>
      </c>
      <c r="G542" s="59">
        <f t="shared" si="109"/>
        <v>535</v>
      </c>
      <c r="H542" s="58">
        <f t="shared" si="109"/>
        <v>240</v>
      </c>
      <c r="I542" s="59">
        <f t="shared" si="109"/>
        <v>535</v>
      </c>
      <c r="J542" s="60">
        <f t="shared" si="109"/>
        <v>591</v>
      </c>
      <c r="K542" s="58">
        <f t="shared" si="109"/>
        <v>56</v>
      </c>
      <c r="L542" s="62">
        <f t="shared" si="109"/>
        <v>601</v>
      </c>
      <c r="M542" s="790">
        <f t="shared" si="109"/>
        <v>625</v>
      </c>
      <c r="N542" s="790">
        <f t="shared" si="109"/>
        <v>625</v>
      </c>
      <c r="P542" s="6"/>
      <c r="Q542" s="6"/>
      <c r="R542" s="6"/>
    </row>
    <row r="543" spans="1:18" x14ac:dyDescent="0.2">
      <c r="A543" s="1">
        <v>196</v>
      </c>
      <c r="B543" s="77">
        <v>5137</v>
      </c>
      <c r="C543" s="187" t="s">
        <v>290</v>
      </c>
      <c r="D543" s="188" t="s">
        <v>291</v>
      </c>
      <c r="E543" s="189">
        <v>0</v>
      </c>
      <c r="F543" s="865">
        <v>0</v>
      </c>
      <c r="G543" s="197">
        <v>0</v>
      </c>
      <c r="H543" s="34">
        <v>0</v>
      </c>
      <c r="I543" s="34">
        <v>0</v>
      </c>
      <c r="J543" s="125">
        <v>0</v>
      </c>
      <c r="K543" s="34">
        <f t="shared" si="108"/>
        <v>0</v>
      </c>
      <c r="L543" s="34">
        <v>0</v>
      </c>
      <c r="M543" s="34">
        <v>0</v>
      </c>
      <c r="N543" s="34">
        <v>0</v>
      </c>
      <c r="P543" s="6"/>
      <c r="Q543" s="6"/>
      <c r="R543" s="6"/>
    </row>
    <row r="544" spans="1:18" x14ac:dyDescent="0.2">
      <c r="A544" s="1">
        <v>197</v>
      </c>
      <c r="B544" s="588">
        <v>5139</v>
      </c>
      <c r="C544" s="190" t="s">
        <v>290</v>
      </c>
      <c r="D544" s="433" t="s">
        <v>191</v>
      </c>
      <c r="E544" s="464">
        <v>0</v>
      </c>
      <c r="F544" s="863">
        <v>0</v>
      </c>
      <c r="G544" s="327">
        <v>20</v>
      </c>
      <c r="H544" s="183">
        <v>0</v>
      </c>
      <c r="I544" s="183">
        <v>0</v>
      </c>
      <c r="J544" s="238">
        <v>0</v>
      </c>
      <c r="K544" s="183">
        <v>0</v>
      </c>
      <c r="L544" s="183">
        <v>0</v>
      </c>
      <c r="M544" s="183">
        <v>0</v>
      </c>
      <c r="N544" s="183">
        <v>0</v>
      </c>
      <c r="P544" s="6"/>
      <c r="Q544" s="6"/>
      <c r="R544" s="6"/>
    </row>
    <row r="545" spans="1:18" x14ac:dyDescent="0.2">
      <c r="A545" s="7"/>
      <c r="B545" s="22"/>
      <c r="C545" s="168"/>
      <c r="D545" s="22"/>
      <c r="E545" s="168"/>
      <c r="F545" s="871"/>
      <c r="G545" s="33"/>
      <c r="H545" s="33"/>
      <c r="I545" s="33"/>
      <c r="J545" s="871"/>
      <c r="K545" s="33"/>
      <c r="L545" s="33"/>
      <c r="M545" s="33"/>
      <c r="N545" s="33"/>
      <c r="O545" s="7"/>
      <c r="P545" s="6"/>
      <c r="Q545" s="6"/>
      <c r="R545" s="6"/>
    </row>
    <row r="546" spans="1:18" ht="13.5" thickBot="1" x14ac:dyDescent="0.25">
      <c r="A546" s="7"/>
      <c r="B546" s="22"/>
      <c r="C546" s="168"/>
      <c r="D546" s="22"/>
      <c r="E546" s="168"/>
      <c r="F546" s="871"/>
      <c r="G546" s="33"/>
      <c r="H546" s="33"/>
      <c r="I546" s="33"/>
      <c r="J546" s="871"/>
      <c r="K546" s="33"/>
      <c r="L546" s="33"/>
      <c r="M546" s="33"/>
      <c r="N546" s="33"/>
      <c r="O546" s="7"/>
      <c r="P546" s="6"/>
      <c r="Q546" s="6"/>
      <c r="R546" s="6"/>
    </row>
    <row r="547" spans="1:18" x14ac:dyDescent="0.2">
      <c r="B547" s="417"/>
      <c r="C547" s="371"/>
      <c r="D547" s="373"/>
      <c r="E547" s="418"/>
      <c r="F547" s="950"/>
      <c r="G547" s="373"/>
      <c r="H547" s="373"/>
      <c r="I547" s="373"/>
      <c r="J547" s="284"/>
      <c r="K547" s="284"/>
      <c r="L547" s="285"/>
      <c r="M547" s="285"/>
      <c r="N547" s="286"/>
      <c r="P547" s="6"/>
      <c r="Q547" s="6"/>
      <c r="R547" s="6"/>
    </row>
    <row r="548" spans="1:18" x14ac:dyDescent="0.2">
      <c r="B548" s="419"/>
      <c r="C548" s="293" t="s">
        <v>65</v>
      </c>
      <c r="D548" s="293"/>
      <c r="E548" s="294"/>
      <c r="F548" s="951"/>
      <c r="G548" s="420"/>
      <c r="H548" s="420"/>
      <c r="I548" s="420"/>
      <c r="J548" s="291"/>
      <c r="K548" s="291"/>
      <c r="L548" s="288"/>
      <c r="M548" s="288"/>
      <c r="N548" s="292"/>
      <c r="P548" s="6"/>
      <c r="Q548" s="6"/>
      <c r="R548" s="6"/>
    </row>
    <row r="549" spans="1:18" ht="13.5" thickBot="1" x14ac:dyDescent="0.25">
      <c r="B549" s="421"/>
      <c r="C549" s="300"/>
      <c r="D549" s="300"/>
      <c r="E549" s="422"/>
      <c r="F549" s="952"/>
      <c r="G549" s="299"/>
      <c r="H549" s="299"/>
      <c r="I549" s="299"/>
      <c r="J549" s="299"/>
      <c r="K549" s="299"/>
      <c r="L549" s="300"/>
      <c r="M549" s="300"/>
      <c r="N549" s="301"/>
      <c r="P549" s="6"/>
      <c r="Q549" s="6"/>
      <c r="R549" s="6"/>
    </row>
    <row r="550" spans="1:18" s="4" customFormat="1" ht="25.5" thickBot="1" x14ac:dyDescent="0.3">
      <c r="B550" s="208"/>
      <c r="C550" s="209"/>
      <c r="D550" s="210" t="s">
        <v>0</v>
      </c>
      <c r="E550" s="211" t="s">
        <v>345</v>
      </c>
      <c r="F550" s="949" t="s">
        <v>346</v>
      </c>
      <c r="G550" s="212" t="s">
        <v>347</v>
      </c>
      <c r="H550" s="213" t="s">
        <v>348</v>
      </c>
      <c r="I550" s="213" t="s">
        <v>349</v>
      </c>
      <c r="J550" s="214" t="s">
        <v>350</v>
      </c>
      <c r="K550" s="215" t="s">
        <v>351</v>
      </c>
      <c r="L550" s="63" t="s">
        <v>7</v>
      </c>
      <c r="M550" s="216" t="s">
        <v>8</v>
      </c>
      <c r="N550" s="63" t="s">
        <v>352</v>
      </c>
    </row>
    <row r="551" spans="1:18" x14ac:dyDescent="0.2">
      <c r="A551" s="1">
        <v>198</v>
      </c>
      <c r="B551" s="77">
        <v>5156</v>
      </c>
      <c r="C551" s="190" t="s">
        <v>290</v>
      </c>
      <c r="D551" s="83" t="s">
        <v>283</v>
      </c>
      <c r="E551" s="128">
        <v>0</v>
      </c>
      <c r="F551" s="867">
        <v>0</v>
      </c>
      <c r="G551" s="100">
        <v>0</v>
      </c>
      <c r="H551" s="99">
        <v>0</v>
      </c>
      <c r="I551" s="99">
        <v>0</v>
      </c>
      <c r="J551" s="101">
        <v>0</v>
      </c>
      <c r="K551" s="99">
        <v>0</v>
      </c>
      <c r="L551" s="99">
        <v>0</v>
      </c>
      <c r="M551" s="99">
        <v>0</v>
      </c>
      <c r="N551" s="99">
        <v>0</v>
      </c>
      <c r="P551" s="6"/>
      <c r="Q551" s="6"/>
      <c r="R551" s="6"/>
    </row>
    <row r="552" spans="1:18" x14ac:dyDescent="0.2">
      <c r="A552" s="1">
        <v>199</v>
      </c>
      <c r="B552" s="588">
        <v>5161</v>
      </c>
      <c r="C552" s="190" t="s">
        <v>290</v>
      </c>
      <c r="D552" s="433" t="s">
        <v>292</v>
      </c>
      <c r="E552" s="464">
        <v>0</v>
      </c>
      <c r="F552" s="863">
        <v>0</v>
      </c>
      <c r="G552" s="327">
        <v>0</v>
      </c>
      <c r="H552" s="183">
        <v>0</v>
      </c>
      <c r="I552" s="183">
        <v>0</v>
      </c>
      <c r="J552" s="238">
        <v>0</v>
      </c>
      <c r="K552" s="183">
        <v>0</v>
      </c>
      <c r="L552" s="183">
        <v>0</v>
      </c>
      <c r="M552" s="183">
        <v>0</v>
      </c>
      <c r="N552" s="183">
        <v>0</v>
      </c>
      <c r="P552" s="6"/>
      <c r="Q552" s="6"/>
      <c r="R552" s="6"/>
    </row>
    <row r="553" spans="1:18" x14ac:dyDescent="0.2">
      <c r="A553" s="1">
        <v>200</v>
      </c>
      <c r="B553" s="77">
        <v>5164</v>
      </c>
      <c r="C553" s="190" t="s">
        <v>290</v>
      </c>
      <c r="D553" s="83" t="s">
        <v>205</v>
      </c>
      <c r="E553" s="128">
        <v>0</v>
      </c>
      <c r="F553" s="863">
        <v>0</v>
      </c>
      <c r="G553" s="327">
        <v>0</v>
      </c>
      <c r="H553" s="183">
        <v>0</v>
      </c>
      <c r="I553" s="183">
        <v>0</v>
      </c>
      <c r="J553" s="238">
        <v>0</v>
      </c>
      <c r="K553" s="183">
        <v>0</v>
      </c>
      <c r="L553" s="183">
        <v>0</v>
      </c>
      <c r="M553" s="183">
        <v>0</v>
      </c>
      <c r="N553" s="183">
        <v>0</v>
      </c>
      <c r="P553" s="6"/>
      <c r="Q553" s="6"/>
      <c r="R553" s="6"/>
    </row>
    <row r="554" spans="1:18" x14ac:dyDescent="0.2">
      <c r="A554" s="1">
        <v>201</v>
      </c>
      <c r="B554" s="588">
        <v>5169</v>
      </c>
      <c r="C554" s="190" t="s">
        <v>290</v>
      </c>
      <c r="D554" s="433" t="s">
        <v>293</v>
      </c>
      <c r="E554" s="464">
        <v>0</v>
      </c>
      <c r="F554" s="863">
        <v>0</v>
      </c>
      <c r="G554" s="327">
        <v>0</v>
      </c>
      <c r="H554" s="183">
        <v>6</v>
      </c>
      <c r="I554" s="183">
        <v>0</v>
      </c>
      <c r="J554" s="238">
        <v>0</v>
      </c>
      <c r="K554" s="183">
        <v>0</v>
      </c>
      <c r="L554" s="183">
        <v>0</v>
      </c>
      <c r="M554" s="183">
        <v>0</v>
      </c>
      <c r="N554" s="183">
        <v>0</v>
      </c>
      <c r="P554" s="6"/>
      <c r="Q554" s="6"/>
      <c r="R554" s="6"/>
    </row>
    <row r="555" spans="1:18" x14ac:dyDescent="0.2">
      <c r="A555" s="1">
        <v>202</v>
      </c>
      <c r="B555" s="588">
        <v>5173</v>
      </c>
      <c r="C555" s="190" t="s">
        <v>290</v>
      </c>
      <c r="D555" s="433" t="s">
        <v>287</v>
      </c>
      <c r="E555" s="464">
        <v>0</v>
      </c>
      <c r="F555" s="863">
        <v>0</v>
      </c>
      <c r="G555" s="327">
        <v>0</v>
      </c>
      <c r="H555" s="183">
        <v>0</v>
      </c>
      <c r="I555" s="183">
        <v>0</v>
      </c>
      <c r="J555" s="238">
        <v>0</v>
      </c>
      <c r="K555" s="183">
        <v>0</v>
      </c>
      <c r="L555" s="183">
        <v>0</v>
      </c>
      <c r="M555" s="183">
        <v>0</v>
      </c>
      <c r="N555" s="183">
        <v>0</v>
      </c>
      <c r="P555" s="6"/>
      <c r="Q555" s="6"/>
      <c r="R555" s="6"/>
    </row>
    <row r="556" spans="1:18" ht="13.5" thickBot="1" x14ac:dyDescent="0.25">
      <c r="A556" s="1">
        <v>203</v>
      </c>
      <c r="B556" s="77">
        <v>5175</v>
      </c>
      <c r="C556" s="191" t="s">
        <v>290</v>
      </c>
      <c r="D556" s="83" t="s">
        <v>266</v>
      </c>
      <c r="E556" s="128">
        <v>0</v>
      </c>
      <c r="F556" s="862">
        <v>0</v>
      </c>
      <c r="G556" s="108">
        <v>0</v>
      </c>
      <c r="H556" s="107">
        <v>0</v>
      </c>
      <c r="I556" s="107">
        <v>0</v>
      </c>
      <c r="J556" s="109">
        <v>0</v>
      </c>
      <c r="K556" s="107">
        <v>0</v>
      </c>
      <c r="L556" s="107">
        <v>0</v>
      </c>
      <c r="M556" s="107">
        <v>0</v>
      </c>
      <c r="N556" s="107">
        <v>0</v>
      </c>
      <c r="P556" s="6"/>
      <c r="Q556" s="6"/>
      <c r="R556" s="6"/>
    </row>
    <row r="557" spans="1:18" ht="13.5" thickBot="1" x14ac:dyDescent="0.25">
      <c r="B557" s="29"/>
      <c r="C557" s="369"/>
      <c r="D557" s="63" t="s">
        <v>294</v>
      </c>
      <c r="E557" s="137">
        <f>SUM(E543:E556)</f>
        <v>0</v>
      </c>
      <c r="F557" s="860">
        <f>SUM(F544:F556)</f>
        <v>0</v>
      </c>
      <c r="G557" s="221">
        <f>SUM(G544:G556)</f>
        <v>20</v>
      </c>
      <c r="H557" s="132">
        <f>SUM(H543:H556)</f>
        <v>6</v>
      </c>
      <c r="I557" s="221">
        <f>SUM(I543:I556)</f>
        <v>0</v>
      </c>
      <c r="J557" s="222">
        <f>SUM(J544:J556)</f>
        <v>0</v>
      </c>
      <c r="K557" s="132">
        <v>0</v>
      </c>
      <c r="L557" s="304">
        <v>0</v>
      </c>
      <c r="M557" s="63">
        <v>0</v>
      </c>
      <c r="N557" s="63">
        <v>0</v>
      </c>
      <c r="P557" s="6"/>
      <c r="Q557" s="6"/>
      <c r="R557" s="6"/>
    </row>
    <row r="558" spans="1:18" x14ac:dyDescent="0.2">
      <c r="A558" s="1">
        <v>204</v>
      </c>
      <c r="B558" s="684">
        <v>5131</v>
      </c>
      <c r="C558" s="78">
        <v>6171</v>
      </c>
      <c r="D558" s="697" t="s">
        <v>295</v>
      </c>
      <c r="E558" s="189">
        <v>44</v>
      </c>
      <c r="F558" s="861">
        <v>50</v>
      </c>
      <c r="G558" s="308">
        <v>50</v>
      </c>
      <c r="H558" s="362">
        <v>30</v>
      </c>
      <c r="I558" s="308">
        <v>50</v>
      </c>
      <c r="J558" s="229">
        <v>50</v>
      </c>
      <c r="K558" s="362">
        <f>J558-F558</f>
        <v>0</v>
      </c>
      <c r="L558" s="228">
        <v>50</v>
      </c>
      <c r="M558" s="228">
        <v>50</v>
      </c>
      <c r="N558" s="228">
        <v>50</v>
      </c>
      <c r="P558" s="6"/>
      <c r="Q558" s="6"/>
      <c r="R558" s="6"/>
    </row>
    <row r="559" spans="1:18" x14ac:dyDescent="0.2">
      <c r="A559" s="1">
        <v>205</v>
      </c>
      <c r="B559" s="329">
        <v>5133</v>
      </c>
      <c r="C559" s="330">
        <v>6171</v>
      </c>
      <c r="D559" s="463" t="s">
        <v>296</v>
      </c>
      <c r="E559" s="464">
        <v>1</v>
      </c>
      <c r="F559" s="863">
        <v>2</v>
      </c>
      <c r="G559" s="327">
        <v>2</v>
      </c>
      <c r="H559" s="183">
        <v>1</v>
      </c>
      <c r="I559" s="327">
        <v>2</v>
      </c>
      <c r="J559" s="238">
        <v>2</v>
      </c>
      <c r="K559" s="183">
        <f>J559-F559</f>
        <v>0</v>
      </c>
      <c r="L559" s="237">
        <v>2</v>
      </c>
      <c r="M559" s="237">
        <v>2</v>
      </c>
      <c r="N559" s="237">
        <v>2</v>
      </c>
      <c r="P559" s="6"/>
      <c r="Q559" s="6"/>
      <c r="R559" s="6"/>
    </row>
    <row r="560" spans="1:18" x14ac:dyDescent="0.2">
      <c r="A560" s="1">
        <v>206</v>
      </c>
      <c r="B560" s="95">
        <v>5134</v>
      </c>
      <c r="C560" s="96">
        <v>6171</v>
      </c>
      <c r="D560" s="622" t="s">
        <v>297</v>
      </c>
      <c r="E560" s="623">
        <v>2</v>
      </c>
      <c r="F560" s="863">
        <v>3</v>
      </c>
      <c r="G560" s="327">
        <v>3</v>
      </c>
      <c r="H560" s="183">
        <v>0</v>
      </c>
      <c r="I560" s="327">
        <v>3</v>
      </c>
      <c r="J560" s="238">
        <v>3</v>
      </c>
      <c r="K560" s="183">
        <f>J560-F560</f>
        <v>0</v>
      </c>
      <c r="L560" s="237">
        <v>3</v>
      </c>
      <c r="M560" s="237">
        <v>3</v>
      </c>
      <c r="N560" s="237">
        <v>3</v>
      </c>
      <c r="P560" s="6"/>
      <c r="Q560" s="6"/>
      <c r="R560" s="6"/>
    </row>
    <row r="561" spans="1:18" x14ac:dyDescent="0.2">
      <c r="A561" s="1">
        <v>207</v>
      </c>
      <c r="B561" s="95">
        <v>5136</v>
      </c>
      <c r="C561" s="96">
        <v>6171</v>
      </c>
      <c r="D561" s="622" t="s">
        <v>282</v>
      </c>
      <c r="E561" s="623">
        <v>28</v>
      </c>
      <c r="F561" s="863">
        <v>40</v>
      </c>
      <c r="G561" s="327">
        <v>40</v>
      </c>
      <c r="H561" s="183">
        <v>21</v>
      </c>
      <c r="I561" s="327">
        <v>40</v>
      </c>
      <c r="J561" s="238">
        <v>30</v>
      </c>
      <c r="K561" s="183">
        <f t="shared" si="108"/>
        <v>-10</v>
      </c>
      <c r="L561" s="237">
        <v>30</v>
      </c>
      <c r="M561" s="237">
        <v>30</v>
      </c>
      <c r="N561" s="237">
        <v>30</v>
      </c>
      <c r="P561" s="6"/>
      <c r="Q561" s="6"/>
      <c r="R561" s="6"/>
    </row>
    <row r="562" spans="1:18" x14ac:dyDescent="0.2">
      <c r="A562" s="1">
        <v>208</v>
      </c>
      <c r="B562" s="103">
        <v>5137</v>
      </c>
      <c r="C562" s="104">
        <v>6171</v>
      </c>
      <c r="D562" s="624" t="s">
        <v>291</v>
      </c>
      <c r="E562" s="625">
        <v>164</v>
      </c>
      <c r="F562" s="863">
        <v>200</v>
      </c>
      <c r="G562" s="327">
        <v>200</v>
      </c>
      <c r="H562" s="183">
        <v>146</v>
      </c>
      <c r="I562" s="327">
        <v>200</v>
      </c>
      <c r="J562" s="238">
        <v>200</v>
      </c>
      <c r="K562" s="183">
        <f t="shared" si="108"/>
        <v>0</v>
      </c>
      <c r="L562" s="237">
        <v>200</v>
      </c>
      <c r="M562" s="237">
        <v>200</v>
      </c>
      <c r="N562" s="237">
        <v>200</v>
      </c>
      <c r="P562" s="6"/>
      <c r="Q562" s="6"/>
      <c r="R562" s="6"/>
    </row>
    <row r="563" spans="1:18" x14ac:dyDescent="0.2">
      <c r="A563" s="1">
        <v>209</v>
      </c>
      <c r="B563" s="329">
        <v>5139</v>
      </c>
      <c r="C563" s="330">
        <v>6171</v>
      </c>
      <c r="D563" s="463" t="s">
        <v>191</v>
      </c>
      <c r="E563" s="464">
        <v>787</v>
      </c>
      <c r="F563" s="863">
        <v>800</v>
      </c>
      <c r="G563" s="327">
        <v>800</v>
      </c>
      <c r="H563" s="183">
        <v>465</v>
      </c>
      <c r="I563" s="327">
        <v>800</v>
      </c>
      <c r="J563" s="238">
        <v>850</v>
      </c>
      <c r="K563" s="183">
        <f t="shared" si="108"/>
        <v>50</v>
      </c>
      <c r="L563" s="237">
        <v>850</v>
      </c>
      <c r="M563" s="237">
        <v>850</v>
      </c>
      <c r="N563" s="237">
        <v>850</v>
      </c>
      <c r="P563" s="6"/>
      <c r="Q563" s="6"/>
      <c r="R563" s="6"/>
    </row>
    <row r="564" spans="1:18" x14ac:dyDescent="0.2">
      <c r="A564" s="1">
        <v>210</v>
      </c>
      <c r="B564" s="329">
        <v>5156</v>
      </c>
      <c r="C564" s="330">
        <v>6171</v>
      </c>
      <c r="D564" s="463" t="s">
        <v>283</v>
      </c>
      <c r="E564" s="464">
        <v>51</v>
      </c>
      <c r="F564" s="863">
        <v>50</v>
      </c>
      <c r="G564" s="327">
        <v>50</v>
      </c>
      <c r="H564" s="183">
        <v>28</v>
      </c>
      <c r="I564" s="327">
        <v>50</v>
      </c>
      <c r="J564" s="238">
        <v>50</v>
      </c>
      <c r="K564" s="183">
        <f>J564-F564</f>
        <v>0</v>
      </c>
      <c r="L564" s="237">
        <v>50</v>
      </c>
      <c r="M564" s="237">
        <v>50</v>
      </c>
      <c r="N564" s="237">
        <v>50</v>
      </c>
      <c r="P564" s="6"/>
      <c r="Q564" s="6"/>
      <c r="R564" s="6"/>
    </row>
    <row r="565" spans="1:18" x14ac:dyDescent="0.2">
      <c r="A565" s="1">
        <v>211</v>
      </c>
      <c r="B565" s="444">
        <v>5161</v>
      </c>
      <c r="C565" s="445">
        <v>6171</v>
      </c>
      <c r="D565" s="198" t="s">
        <v>261</v>
      </c>
      <c r="E565" s="128">
        <v>643</v>
      </c>
      <c r="F565" s="867">
        <v>900</v>
      </c>
      <c r="G565" s="100">
        <v>813</v>
      </c>
      <c r="H565" s="99">
        <v>147</v>
      </c>
      <c r="I565" s="100">
        <v>813</v>
      </c>
      <c r="J565" s="101">
        <v>900</v>
      </c>
      <c r="K565" s="99">
        <f t="shared" si="108"/>
        <v>0</v>
      </c>
      <c r="L565" s="265">
        <v>900</v>
      </c>
      <c r="M565" s="265">
        <v>900</v>
      </c>
      <c r="N565" s="265">
        <v>900</v>
      </c>
      <c r="P565" s="6"/>
      <c r="Q565" s="6"/>
      <c r="R565" s="6"/>
    </row>
    <row r="566" spans="1:18" x14ac:dyDescent="0.2">
      <c r="A566" s="1">
        <v>212</v>
      </c>
      <c r="B566" s="103">
        <v>5162</v>
      </c>
      <c r="C566" s="104">
        <v>6171</v>
      </c>
      <c r="D566" s="624" t="s">
        <v>284</v>
      </c>
      <c r="E566" s="625">
        <v>469</v>
      </c>
      <c r="F566" s="863">
        <v>500</v>
      </c>
      <c r="G566" s="327">
        <v>500</v>
      </c>
      <c r="H566" s="183">
        <v>341</v>
      </c>
      <c r="I566" s="327">
        <v>500</v>
      </c>
      <c r="J566" s="238">
        <v>450</v>
      </c>
      <c r="K566" s="183">
        <f t="shared" si="108"/>
        <v>-50</v>
      </c>
      <c r="L566" s="237">
        <v>450</v>
      </c>
      <c r="M566" s="237">
        <v>450</v>
      </c>
      <c r="N566" s="237">
        <v>450</v>
      </c>
      <c r="P566" s="6"/>
      <c r="Q566" s="6"/>
      <c r="R566" s="6"/>
    </row>
    <row r="567" spans="1:18" x14ac:dyDescent="0.2">
      <c r="A567" s="1">
        <v>213</v>
      </c>
      <c r="B567" s="329">
        <v>5163</v>
      </c>
      <c r="C567" s="330">
        <v>6171</v>
      </c>
      <c r="D567" s="463" t="s">
        <v>183</v>
      </c>
      <c r="E567" s="464">
        <v>68</v>
      </c>
      <c r="F567" s="863">
        <v>85</v>
      </c>
      <c r="G567" s="327">
        <v>85</v>
      </c>
      <c r="H567" s="183">
        <v>84</v>
      </c>
      <c r="I567" s="327">
        <v>85</v>
      </c>
      <c r="J567" s="238">
        <v>85</v>
      </c>
      <c r="K567" s="183">
        <f t="shared" si="108"/>
        <v>0</v>
      </c>
      <c r="L567" s="237">
        <v>85</v>
      </c>
      <c r="M567" s="237">
        <v>85</v>
      </c>
      <c r="N567" s="237">
        <v>85</v>
      </c>
      <c r="P567" s="6"/>
      <c r="Q567" s="6"/>
      <c r="R567" s="6"/>
    </row>
    <row r="568" spans="1:18" x14ac:dyDescent="0.2">
      <c r="A568" s="1">
        <v>214</v>
      </c>
      <c r="B568" s="329">
        <v>5164</v>
      </c>
      <c r="C568" s="330">
        <v>6171</v>
      </c>
      <c r="D568" s="463" t="s">
        <v>205</v>
      </c>
      <c r="E568" s="464">
        <v>28</v>
      </c>
      <c r="F568" s="863">
        <v>75</v>
      </c>
      <c r="G568" s="327">
        <v>75</v>
      </c>
      <c r="H568" s="183">
        <v>23</v>
      </c>
      <c r="I568" s="327">
        <v>75</v>
      </c>
      <c r="J568" s="238">
        <v>90</v>
      </c>
      <c r="K568" s="183">
        <f t="shared" si="108"/>
        <v>15</v>
      </c>
      <c r="L568" s="237">
        <v>90</v>
      </c>
      <c r="M568" s="237">
        <v>90</v>
      </c>
      <c r="N568" s="237">
        <v>90</v>
      </c>
      <c r="P568" s="6"/>
      <c r="Q568" s="6"/>
      <c r="R568" s="6"/>
    </row>
    <row r="569" spans="1:18" x14ac:dyDescent="0.2">
      <c r="A569" s="1">
        <v>215</v>
      </c>
      <c r="B569" s="329">
        <v>5166</v>
      </c>
      <c r="C569" s="330">
        <v>6171</v>
      </c>
      <c r="D569" s="463" t="s">
        <v>298</v>
      </c>
      <c r="E569" s="464">
        <v>62</v>
      </c>
      <c r="F569" s="863">
        <v>50</v>
      </c>
      <c r="G569" s="327">
        <v>113</v>
      </c>
      <c r="H569" s="183">
        <v>95</v>
      </c>
      <c r="I569" s="327">
        <v>113</v>
      </c>
      <c r="J569" s="238">
        <v>85</v>
      </c>
      <c r="K569" s="183">
        <f t="shared" si="108"/>
        <v>35</v>
      </c>
      <c r="L569" s="237">
        <v>85</v>
      </c>
      <c r="M569" s="237">
        <v>85</v>
      </c>
      <c r="N569" s="237">
        <v>85</v>
      </c>
      <c r="P569" s="6"/>
      <c r="Q569" s="6"/>
      <c r="R569" s="6"/>
    </row>
    <row r="570" spans="1:18" x14ac:dyDescent="0.2">
      <c r="A570" s="1">
        <v>216</v>
      </c>
      <c r="B570" s="95">
        <v>5167</v>
      </c>
      <c r="C570" s="96">
        <v>6171</v>
      </c>
      <c r="D570" s="622" t="s">
        <v>299</v>
      </c>
      <c r="E570" s="98">
        <v>336</v>
      </c>
      <c r="F570" s="867">
        <v>350</v>
      </c>
      <c r="G570" s="99">
        <v>350</v>
      </c>
      <c r="H570" s="99">
        <v>226</v>
      </c>
      <c r="I570" s="99">
        <v>350</v>
      </c>
      <c r="J570" s="101">
        <v>350</v>
      </c>
      <c r="K570" s="102">
        <f t="shared" si="108"/>
        <v>0</v>
      </c>
      <c r="L570" s="265">
        <v>350</v>
      </c>
      <c r="M570" s="265">
        <v>350</v>
      </c>
      <c r="N570" s="265">
        <v>350</v>
      </c>
      <c r="P570" s="6"/>
      <c r="Q570" s="6"/>
      <c r="R570" s="6"/>
    </row>
    <row r="571" spans="1:18" x14ac:dyDescent="0.2">
      <c r="A571" s="1">
        <v>217</v>
      </c>
      <c r="B571" s="329">
        <v>5168</v>
      </c>
      <c r="C571" s="330">
        <v>6171</v>
      </c>
      <c r="D571" s="463" t="s">
        <v>300</v>
      </c>
      <c r="E571" s="149">
        <v>26</v>
      </c>
      <c r="F571" s="863">
        <v>26</v>
      </c>
      <c r="G571" s="183">
        <v>26</v>
      </c>
      <c r="H571" s="183">
        <v>26</v>
      </c>
      <c r="I571" s="183">
        <v>26</v>
      </c>
      <c r="J571" s="238">
        <v>25</v>
      </c>
      <c r="K571" s="731">
        <f t="shared" si="108"/>
        <v>-1</v>
      </c>
      <c r="L571" s="237">
        <v>25</v>
      </c>
      <c r="M571" s="237">
        <v>25</v>
      </c>
      <c r="N571" s="237">
        <v>25</v>
      </c>
      <c r="P571" s="6"/>
      <c r="Q571" s="6"/>
      <c r="R571" s="6"/>
    </row>
    <row r="572" spans="1:18" x14ac:dyDescent="0.2">
      <c r="A572" s="1">
        <v>218</v>
      </c>
      <c r="B572" s="103">
        <v>5169</v>
      </c>
      <c r="C572" s="104">
        <v>6171</v>
      </c>
      <c r="D572" s="624" t="s">
        <v>286</v>
      </c>
      <c r="E572" s="106">
        <v>579</v>
      </c>
      <c r="F572" s="862">
        <v>830</v>
      </c>
      <c r="G572" s="183">
        <v>800</v>
      </c>
      <c r="H572" s="183">
        <v>430</v>
      </c>
      <c r="I572" s="183">
        <v>800</v>
      </c>
      <c r="J572" s="109">
        <v>800</v>
      </c>
      <c r="K572" s="731">
        <f t="shared" si="108"/>
        <v>-30</v>
      </c>
      <c r="L572" s="232">
        <v>800</v>
      </c>
      <c r="M572" s="232">
        <v>800</v>
      </c>
      <c r="N572" s="232">
        <v>800</v>
      </c>
      <c r="P572" s="6"/>
      <c r="Q572" s="6"/>
      <c r="R572" s="6"/>
    </row>
    <row r="573" spans="1:18" x14ac:dyDescent="0.2">
      <c r="A573" s="1">
        <v>219</v>
      </c>
      <c r="B573" s="329">
        <v>5171</v>
      </c>
      <c r="C573" s="330">
        <v>6171</v>
      </c>
      <c r="D573" s="463" t="s">
        <v>196</v>
      </c>
      <c r="E573" s="149">
        <v>81</v>
      </c>
      <c r="F573" s="863">
        <v>120</v>
      </c>
      <c r="G573" s="183">
        <v>210</v>
      </c>
      <c r="H573" s="183">
        <v>147</v>
      </c>
      <c r="I573" s="183">
        <v>210</v>
      </c>
      <c r="J573" s="238">
        <v>100</v>
      </c>
      <c r="K573" s="731">
        <f t="shared" si="108"/>
        <v>-20</v>
      </c>
      <c r="L573" s="237">
        <v>100</v>
      </c>
      <c r="M573" s="237">
        <v>100</v>
      </c>
      <c r="N573" s="237">
        <v>100</v>
      </c>
      <c r="P573" s="6"/>
      <c r="Q573" s="6"/>
      <c r="R573" s="6"/>
    </row>
    <row r="574" spans="1:18" x14ac:dyDescent="0.2">
      <c r="A574" s="1">
        <v>220</v>
      </c>
      <c r="B574" s="95">
        <v>5173</v>
      </c>
      <c r="C574" s="96">
        <v>6171</v>
      </c>
      <c r="D574" s="622" t="s">
        <v>287</v>
      </c>
      <c r="E574" s="98">
        <v>76</v>
      </c>
      <c r="F574" s="867">
        <v>80</v>
      </c>
      <c r="G574" s="99">
        <v>80</v>
      </c>
      <c r="H574" s="99">
        <v>71</v>
      </c>
      <c r="I574" s="99">
        <v>80</v>
      </c>
      <c r="J574" s="101">
        <v>80</v>
      </c>
      <c r="K574" s="102">
        <f t="shared" si="108"/>
        <v>0</v>
      </c>
      <c r="L574" s="265">
        <v>80</v>
      </c>
      <c r="M574" s="265">
        <v>80</v>
      </c>
      <c r="N574" s="265">
        <v>80</v>
      </c>
      <c r="P574" s="6"/>
      <c r="Q574" s="6"/>
      <c r="R574" s="6"/>
    </row>
    <row r="575" spans="1:18" x14ac:dyDescent="0.2">
      <c r="A575" s="1">
        <v>221</v>
      </c>
      <c r="B575" s="329">
        <v>5175</v>
      </c>
      <c r="C575" s="330">
        <v>6171</v>
      </c>
      <c r="D575" s="463" t="s">
        <v>266</v>
      </c>
      <c r="E575" s="149">
        <v>10</v>
      </c>
      <c r="F575" s="863">
        <v>5</v>
      </c>
      <c r="G575" s="183">
        <v>5</v>
      </c>
      <c r="H575" s="183">
        <v>3</v>
      </c>
      <c r="I575" s="183">
        <v>5</v>
      </c>
      <c r="J575" s="238">
        <v>5</v>
      </c>
      <c r="K575" s="731">
        <f t="shared" si="108"/>
        <v>0</v>
      </c>
      <c r="L575" s="237">
        <v>5</v>
      </c>
      <c r="M575" s="237">
        <v>5</v>
      </c>
      <c r="N575" s="237">
        <v>5</v>
      </c>
      <c r="P575" s="6"/>
      <c r="Q575" s="6"/>
      <c r="R575" s="6"/>
    </row>
    <row r="576" spans="1:18" x14ac:dyDescent="0.2">
      <c r="B576" s="329">
        <v>5176</v>
      </c>
      <c r="C576" s="330">
        <v>6171</v>
      </c>
      <c r="D576" s="463" t="s">
        <v>397</v>
      </c>
      <c r="E576" s="149">
        <v>0</v>
      </c>
      <c r="F576" s="863">
        <v>0</v>
      </c>
      <c r="G576" s="183">
        <v>4</v>
      </c>
      <c r="H576" s="183">
        <v>3</v>
      </c>
      <c r="I576" s="183">
        <v>4</v>
      </c>
      <c r="J576" s="238">
        <v>3</v>
      </c>
      <c r="K576" s="731">
        <f t="shared" si="108"/>
        <v>3</v>
      </c>
      <c r="L576" s="237">
        <v>3</v>
      </c>
      <c r="M576" s="237">
        <v>3</v>
      </c>
      <c r="N576" s="237">
        <v>3</v>
      </c>
      <c r="P576" s="6"/>
      <c r="Q576" s="6"/>
      <c r="R576" s="6"/>
    </row>
    <row r="577" spans="1:18" x14ac:dyDescent="0.2">
      <c r="A577" s="1">
        <v>222</v>
      </c>
      <c r="B577" s="329">
        <v>5182</v>
      </c>
      <c r="C577" s="330">
        <v>6171</v>
      </c>
      <c r="D577" s="463" t="s">
        <v>301</v>
      </c>
      <c r="E577" s="149">
        <v>3</v>
      </c>
      <c r="F577" s="863">
        <v>0</v>
      </c>
      <c r="G577" s="183">
        <v>0</v>
      </c>
      <c r="H577" s="183">
        <v>28</v>
      </c>
      <c r="I577" s="183">
        <v>0</v>
      </c>
      <c r="J577" s="238">
        <v>0</v>
      </c>
      <c r="K577" s="731">
        <f t="shared" si="108"/>
        <v>0</v>
      </c>
      <c r="L577" s="237">
        <v>0</v>
      </c>
      <c r="M577" s="237">
        <v>0</v>
      </c>
      <c r="N577" s="237">
        <v>0</v>
      </c>
      <c r="P577" s="6"/>
      <c r="Q577" s="6"/>
      <c r="R577" s="6"/>
    </row>
    <row r="578" spans="1:18" x14ac:dyDescent="0.2">
      <c r="A578" s="1">
        <v>223</v>
      </c>
      <c r="B578" s="103">
        <v>5192</v>
      </c>
      <c r="C578" s="104">
        <v>6171</v>
      </c>
      <c r="D578" s="624" t="s">
        <v>302</v>
      </c>
      <c r="E578" s="106">
        <v>0</v>
      </c>
      <c r="F578" s="863">
        <v>20</v>
      </c>
      <c r="G578" s="107">
        <v>45</v>
      </c>
      <c r="H578" s="107">
        <v>37</v>
      </c>
      <c r="I578" s="107">
        <v>45</v>
      </c>
      <c r="J578" s="238">
        <v>30</v>
      </c>
      <c r="K578" s="731">
        <f t="shared" si="108"/>
        <v>10</v>
      </c>
      <c r="L578" s="237">
        <v>30</v>
      </c>
      <c r="M578" s="237">
        <v>30</v>
      </c>
      <c r="N578" s="237">
        <v>30</v>
      </c>
      <c r="P578" s="6"/>
      <c r="Q578" s="6"/>
      <c r="R578" s="6"/>
    </row>
    <row r="579" spans="1:18" x14ac:dyDescent="0.2">
      <c r="A579" s="1">
        <v>224</v>
      </c>
      <c r="B579" s="103">
        <v>5222</v>
      </c>
      <c r="C579" s="104">
        <v>6171</v>
      </c>
      <c r="D579" s="624" t="s">
        <v>303</v>
      </c>
      <c r="E579" s="106">
        <v>50</v>
      </c>
      <c r="F579" s="863">
        <v>1</v>
      </c>
      <c r="G579" s="107">
        <v>2</v>
      </c>
      <c r="H579" s="107">
        <v>2</v>
      </c>
      <c r="I579" s="107">
        <v>2</v>
      </c>
      <c r="J579" s="238">
        <v>2</v>
      </c>
      <c r="K579" s="731">
        <f t="shared" si="108"/>
        <v>1</v>
      </c>
      <c r="L579" s="237">
        <v>2</v>
      </c>
      <c r="M579" s="237">
        <v>2</v>
      </c>
      <c r="N579" s="237">
        <v>2</v>
      </c>
      <c r="P579" s="6"/>
      <c r="Q579" s="6"/>
      <c r="R579" s="6"/>
    </row>
    <row r="580" spans="1:18" x14ac:dyDescent="0.2">
      <c r="A580" s="1">
        <v>225</v>
      </c>
      <c r="B580" s="103">
        <v>5229</v>
      </c>
      <c r="C580" s="104">
        <v>6171</v>
      </c>
      <c r="D580" s="624" t="s">
        <v>304</v>
      </c>
      <c r="E580" s="106">
        <v>1</v>
      </c>
      <c r="F580" s="863">
        <v>36</v>
      </c>
      <c r="G580" s="107">
        <v>34</v>
      </c>
      <c r="H580" s="107">
        <v>33</v>
      </c>
      <c r="I580" s="107">
        <v>34</v>
      </c>
      <c r="J580" s="238">
        <v>34</v>
      </c>
      <c r="K580" s="731">
        <f t="shared" si="108"/>
        <v>-2</v>
      </c>
      <c r="L580" s="237">
        <v>34</v>
      </c>
      <c r="M580" s="237">
        <v>34</v>
      </c>
      <c r="N580" s="237">
        <v>34</v>
      </c>
      <c r="P580" s="6"/>
      <c r="Q580" s="6"/>
      <c r="R580" s="6"/>
    </row>
    <row r="581" spans="1:18" x14ac:dyDescent="0.2">
      <c r="A581" s="1">
        <v>226</v>
      </c>
      <c r="B581" s="103">
        <v>5361</v>
      </c>
      <c r="C581" s="104">
        <v>6171</v>
      </c>
      <c r="D581" s="624" t="s">
        <v>305</v>
      </c>
      <c r="E581" s="106">
        <v>0</v>
      </c>
      <c r="F581" s="863">
        <v>1</v>
      </c>
      <c r="G581" s="107">
        <v>1</v>
      </c>
      <c r="H581" s="107">
        <v>0</v>
      </c>
      <c r="I581" s="107">
        <v>1</v>
      </c>
      <c r="J581" s="238">
        <v>1</v>
      </c>
      <c r="K581" s="731">
        <f t="shared" si="108"/>
        <v>0</v>
      </c>
      <c r="L581" s="237">
        <v>1</v>
      </c>
      <c r="M581" s="237">
        <v>1</v>
      </c>
      <c r="N581" s="237">
        <v>1</v>
      </c>
      <c r="P581" s="6"/>
      <c r="Q581" s="6"/>
      <c r="R581" s="6"/>
    </row>
    <row r="582" spans="1:18" ht="13.5" thickBot="1" x14ac:dyDescent="0.25">
      <c r="A582" s="1">
        <v>227</v>
      </c>
      <c r="B582" s="103">
        <v>5362</v>
      </c>
      <c r="C582" s="104">
        <v>6171</v>
      </c>
      <c r="D582" s="628" t="s">
        <v>306</v>
      </c>
      <c r="E582" s="87">
        <v>2</v>
      </c>
      <c r="F582" s="895">
        <v>2</v>
      </c>
      <c r="G582" s="88">
        <v>3</v>
      </c>
      <c r="H582" s="88">
        <v>3</v>
      </c>
      <c r="I582" s="88">
        <v>3</v>
      </c>
      <c r="J582" s="91">
        <v>4</v>
      </c>
      <c r="K582" s="731">
        <f>J582-F582</f>
        <v>2</v>
      </c>
      <c r="L582" s="388">
        <v>4</v>
      </c>
      <c r="M582" s="388">
        <v>4</v>
      </c>
      <c r="N582" s="388">
        <v>4</v>
      </c>
      <c r="P582" s="6"/>
      <c r="Q582" s="6"/>
      <c r="R582" s="6"/>
    </row>
    <row r="583" spans="1:18" ht="13.5" thickBot="1" x14ac:dyDescent="0.25">
      <c r="B583" s="29"/>
      <c r="C583" s="369"/>
      <c r="D583" s="390" t="s">
        <v>368</v>
      </c>
      <c r="E583" s="709">
        <f t="shared" ref="E583:J583" si="111">SUM(E558:E582)</f>
        <v>3511</v>
      </c>
      <c r="F583" s="916">
        <f t="shared" si="111"/>
        <v>4226</v>
      </c>
      <c r="G583" s="132">
        <f t="shared" si="111"/>
        <v>4291</v>
      </c>
      <c r="H583" s="132">
        <f t="shared" si="111"/>
        <v>2390</v>
      </c>
      <c r="I583" s="221">
        <f t="shared" si="111"/>
        <v>4291</v>
      </c>
      <c r="J583" s="607">
        <f t="shared" si="111"/>
        <v>4229</v>
      </c>
      <c r="K583" s="132">
        <f>J583-F583</f>
        <v>3</v>
      </c>
      <c r="L583" s="216">
        <f>SUM(L558:L582)</f>
        <v>4229</v>
      </c>
      <c r="M583" s="63">
        <f>SUM(M558:M582)</f>
        <v>4229</v>
      </c>
      <c r="N583" s="63">
        <f>SUM(N558:N582)</f>
        <v>4229</v>
      </c>
      <c r="P583" s="6"/>
      <c r="Q583" s="6"/>
      <c r="R583" s="6"/>
    </row>
    <row r="584" spans="1:18" ht="13.5" thickBot="1" x14ac:dyDescent="0.25">
      <c r="B584" s="586"/>
      <c r="C584" s="685"/>
      <c r="D584" s="62"/>
      <c r="E584" s="610"/>
      <c r="F584" s="917"/>
      <c r="G584" s="59"/>
      <c r="H584" s="59"/>
      <c r="I584" s="59"/>
      <c r="J584" s="917"/>
      <c r="K584" s="59"/>
      <c r="L584" s="62"/>
      <c r="M584" s="62"/>
      <c r="N584" s="64"/>
      <c r="P584" s="6"/>
      <c r="Q584" s="6"/>
      <c r="R584" s="6"/>
    </row>
    <row r="585" spans="1:18" ht="13.5" thickBot="1" x14ac:dyDescent="0.25">
      <c r="B585" s="468"/>
      <c r="C585" s="285"/>
      <c r="D585" s="794"/>
      <c r="E585" s="795"/>
      <c r="F585" s="961"/>
      <c r="G585" s="796"/>
      <c r="H585" s="796"/>
      <c r="I585" s="796"/>
      <c r="J585" s="796"/>
      <c r="K585" s="796"/>
      <c r="L585" s="285"/>
      <c r="M585" s="285"/>
      <c r="N585" s="286"/>
      <c r="P585" s="6"/>
      <c r="Q585" s="6"/>
      <c r="R585" s="6"/>
    </row>
    <row r="586" spans="1:18" ht="13.5" thickBot="1" x14ac:dyDescent="0.25">
      <c r="B586" s="287"/>
      <c r="C586" s="797" t="s">
        <v>110</v>
      </c>
      <c r="D586" s="706"/>
      <c r="E586" s="400"/>
      <c r="F586" s="951"/>
      <c r="G586" s="290"/>
      <c r="H586" s="290"/>
      <c r="I586" s="290"/>
      <c r="J586" s="291"/>
      <c r="K586" s="291"/>
      <c r="L586" s="288"/>
      <c r="M586" s="288"/>
      <c r="N586" s="292"/>
      <c r="P586" s="6"/>
      <c r="Q586" s="6"/>
      <c r="R586" s="6"/>
    </row>
    <row r="587" spans="1:18" ht="13.5" thickBot="1" x14ac:dyDescent="0.25">
      <c r="B587" s="295"/>
      <c r="C587" s="621"/>
      <c r="D587" s="296"/>
      <c r="E587" s="297"/>
      <c r="F587" s="952"/>
      <c r="G587" s="298"/>
      <c r="H587" s="298"/>
      <c r="I587" s="298"/>
      <c r="J587" s="299"/>
      <c r="K587" s="299"/>
      <c r="L587" s="300"/>
      <c r="M587" s="300"/>
      <c r="N587" s="301"/>
      <c r="P587" s="6"/>
      <c r="Q587" s="6"/>
      <c r="R587" s="6"/>
    </row>
    <row r="588" spans="1:18" s="4" customFormat="1" ht="25.5" thickBot="1" x14ac:dyDescent="0.3">
      <c r="B588" s="208"/>
      <c r="C588" s="209"/>
      <c r="D588" s="210" t="s">
        <v>0</v>
      </c>
      <c r="E588" s="211" t="s">
        <v>345</v>
      </c>
      <c r="F588" s="949" t="s">
        <v>346</v>
      </c>
      <c r="G588" s="212" t="s">
        <v>347</v>
      </c>
      <c r="H588" s="213" t="s">
        <v>348</v>
      </c>
      <c r="I588" s="213" t="s">
        <v>349</v>
      </c>
      <c r="J588" s="214" t="s">
        <v>350</v>
      </c>
      <c r="K588" s="215" t="s">
        <v>351</v>
      </c>
      <c r="L588" s="62" t="s">
        <v>7</v>
      </c>
      <c r="M588" s="216" t="s">
        <v>8</v>
      </c>
      <c r="N588" s="63" t="s">
        <v>352</v>
      </c>
    </row>
    <row r="589" spans="1:18" x14ac:dyDescent="0.2">
      <c r="B589" s="76">
        <v>6122</v>
      </c>
      <c r="C589" s="74">
        <v>5311</v>
      </c>
      <c r="D589" s="574" t="s">
        <v>366</v>
      </c>
      <c r="E589" s="853">
        <v>60</v>
      </c>
      <c r="F589" s="913">
        <v>0</v>
      </c>
      <c r="G589" s="12">
        <v>0</v>
      </c>
      <c r="H589" s="13">
        <v>0</v>
      </c>
      <c r="I589" s="423">
        <v>0</v>
      </c>
      <c r="J589" s="14">
        <v>0</v>
      </c>
      <c r="K589" s="1139">
        <f>J589-F589</f>
        <v>0</v>
      </c>
      <c r="L589" s="16">
        <v>0</v>
      </c>
      <c r="M589" s="15">
        <v>0</v>
      </c>
      <c r="N589" s="543">
        <v>0</v>
      </c>
      <c r="P589" s="6"/>
      <c r="Q589" s="6"/>
      <c r="R589" s="6"/>
    </row>
    <row r="590" spans="1:18" x14ac:dyDescent="0.2">
      <c r="A590" s="1">
        <v>228</v>
      </c>
      <c r="B590" s="9">
        <v>6122</v>
      </c>
      <c r="C590" s="65">
        <v>6171</v>
      </c>
      <c r="D590" s="760" t="s">
        <v>307</v>
      </c>
      <c r="E590" s="57">
        <v>90</v>
      </c>
      <c r="F590" s="885">
        <v>0</v>
      </c>
      <c r="G590" s="140">
        <v>0</v>
      </c>
      <c r="H590" s="143">
        <v>0</v>
      </c>
      <c r="I590" s="142">
        <v>0</v>
      </c>
      <c r="J590" s="144">
        <v>0</v>
      </c>
      <c r="K590" s="99">
        <f>J590-F590</f>
        <v>0</v>
      </c>
      <c r="L590" s="145">
        <v>0</v>
      </c>
      <c r="M590" s="98">
        <v>0</v>
      </c>
      <c r="N590" s="623">
        <v>0</v>
      </c>
      <c r="P590" s="6"/>
      <c r="Q590" s="6"/>
      <c r="R590" s="6"/>
    </row>
    <row r="591" spans="1:18" ht="13.5" thickBot="1" x14ac:dyDescent="0.25">
      <c r="A591" s="1">
        <v>229</v>
      </c>
      <c r="B591" s="798">
        <v>6123</v>
      </c>
      <c r="C591" s="799">
        <v>6171</v>
      </c>
      <c r="D591" s="800" t="s">
        <v>308</v>
      </c>
      <c r="E591" s="541">
        <v>0</v>
      </c>
      <c r="F591" s="944">
        <v>0</v>
      </c>
      <c r="G591" s="801">
        <v>0</v>
      </c>
      <c r="H591" s="802">
        <v>0</v>
      </c>
      <c r="I591" s="803">
        <v>0</v>
      </c>
      <c r="J591" s="804">
        <v>350</v>
      </c>
      <c r="K591" s="107">
        <f>J591-F591</f>
        <v>350</v>
      </c>
      <c r="L591" s="805">
        <v>0</v>
      </c>
      <c r="M591" s="806">
        <v>0</v>
      </c>
      <c r="N591" s="807">
        <v>0</v>
      </c>
      <c r="P591" s="6"/>
      <c r="Q591" s="6"/>
      <c r="R591" s="6"/>
    </row>
    <row r="592" spans="1:18" ht="13.5" thickBot="1" x14ac:dyDescent="0.25">
      <c r="B592" s="111"/>
      <c r="C592" s="112"/>
      <c r="D592" s="390" t="s">
        <v>81</v>
      </c>
      <c r="E592" s="220">
        <f t="shared" ref="E592:N592" si="112">SUM(E589:E591)</f>
        <v>150</v>
      </c>
      <c r="F592" s="892">
        <f t="shared" si="112"/>
        <v>0</v>
      </c>
      <c r="G592" s="220">
        <f t="shared" si="112"/>
        <v>0</v>
      </c>
      <c r="H592" s="220">
        <f t="shared" si="112"/>
        <v>0</v>
      </c>
      <c r="I592" s="220">
        <f t="shared" si="112"/>
        <v>0</v>
      </c>
      <c r="J592" s="1140">
        <f t="shared" si="112"/>
        <v>350</v>
      </c>
      <c r="K592" s="220">
        <f t="shared" si="112"/>
        <v>350</v>
      </c>
      <c r="L592" s="220">
        <f t="shared" si="112"/>
        <v>0</v>
      </c>
      <c r="M592" s="220">
        <f t="shared" si="112"/>
        <v>0</v>
      </c>
      <c r="N592" s="246">
        <f t="shared" si="112"/>
        <v>0</v>
      </c>
      <c r="P592" s="6"/>
      <c r="Q592" s="6"/>
      <c r="R592" s="6"/>
    </row>
    <row r="593" spans="1:18" x14ac:dyDescent="0.2">
      <c r="B593" s="116"/>
      <c r="C593" s="116"/>
      <c r="D593" s="200"/>
      <c r="E593" s="394"/>
      <c r="F593" s="884"/>
      <c r="G593" s="393"/>
      <c r="H593" s="393"/>
      <c r="I593" s="393"/>
      <c r="J593" s="394"/>
      <c r="K593" s="393"/>
      <c r="L593" s="393"/>
      <c r="M593" s="393"/>
      <c r="N593" s="393"/>
      <c r="P593" s="6"/>
      <c r="Q593" s="6"/>
      <c r="R593" s="6"/>
    </row>
    <row r="594" spans="1:18" x14ac:dyDescent="0.2">
      <c r="B594" s="116"/>
      <c r="C594" s="116"/>
      <c r="D594" s="200"/>
      <c r="E594" s="394"/>
      <c r="F594" s="884"/>
      <c r="G594" s="393"/>
      <c r="H594" s="393"/>
      <c r="I594" s="393"/>
      <c r="J594" s="394"/>
      <c r="K594" s="393"/>
      <c r="L594" s="393"/>
      <c r="M594" s="393"/>
      <c r="N594" s="393"/>
      <c r="P594" s="6"/>
      <c r="Q594" s="6"/>
      <c r="R594" s="6"/>
    </row>
    <row r="595" spans="1:18" x14ac:dyDescent="0.2">
      <c r="B595" s="116"/>
      <c r="C595" s="116"/>
      <c r="D595" s="200"/>
      <c r="E595" s="396"/>
      <c r="F595" s="884"/>
      <c r="G595" s="393"/>
      <c r="H595" s="393"/>
      <c r="I595" s="393"/>
      <c r="J595" s="394"/>
      <c r="K595" s="393"/>
      <c r="L595" s="393"/>
      <c r="M595" s="393"/>
      <c r="N595" s="393"/>
      <c r="P595" s="6"/>
      <c r="Q595" s="6"/>
      <c r="R595" s="6"/>
    </row>
    <row r="596" spans="1:18" x14ac:dyDescent="0.2">
      <c r="B596" s="495"/>
      <c r="C596" s="116"/>
      <c r="D596" s="200"/>
      <c r="E596" s="396"/>
      <c r="F596" s="912"/>
      <c r="G596" s="584"/>
      <c r="H596" s="584"/>
      <c r="I596" s="583"/>
      <c r="J596" s="583"/>
      <c r="K596" s="583"/>
      <c r="L596" s="583"/>
      <c r="M596" s="583"/>
      <c r="N596" s="583"/>
      <c r="P596" s="6"/>
      <c r="Q596" s="6"/>
      <c r="R596" s="6"/>
    </row>
    <row r="597" spans="1:18" x14ac:dyDescent="0.2">
      <c r="B597" s="495"/>
      <c r="C597" s="116"/>
      <c r="D597" s="200"/>
      <c r="E597" s="396"/>
      <c r="F597" s="912"/>
      <c r="G597" s="584"/>
      <c r="H597" s="584"/>
      <c r="I597" s="583"/>
      <c r="J597" s="583"/>
      <c r="K597" s="583"/>
      <c r="L597" s="583"/>
      <c r="M597" s="583"/>
      <c r="N597" s="583"/>
      <c r="P597" s="6"/>
      <c r="Q597" s="6"/>
      <c r="R597" s="6"/>
    </row>
    <row r="598" spans="1:18" x14ac:dyDescent="0.2">
      <c r="B598" s="495"/>
      <c r="C598" s="116"/>
      <c r="D598" s="200"/>
      <c r="E598" s="396"/>
      <c r="F598" s="912"/>
      <c r="G598" s="584"/>
      <c r="H598" s="584"/>
      <c r="I598" s="583"/>
      <c r="J598" s="583"/>
      <c r="K598" s="583"/>
      <c r="L598" s="583"/>
      <c r="M598" s="583"/>
      <c r="N598" s="583"/>
      <c r="P598" s="6"/>
      <c r="Q598" s="6"/>
      <c r="R598" s="6"/>
    </row>
    <row r="599" spans="1:18" x14ac:dyDescent="0.2">
      <c r="B599" s="495"/>
      <c r="C599" s="116"/>
      <c r="D599" s="200"/>
      <c r="E599" s="396"/>
      <c r="F599" s="912"/>
      <c r="G599" s="584"/>
      <c r="H599" s="584"/>
      <c r="I599" s="583"/>
      <c r="J599" s="583"/>
      <c r="K599" s="583"/>
      <c r="L599" s="583"/>
      <c r="M599" s="583"/>
      <c r="N599" s="583"/>
      <c r="P599" s="6"/>
      <c r="Q599" s="6"/>
      <c r="R599" s="6"/>
    </row>
    <row r="600" spans="1:18" x14ac:dyDescent="0.2">
      <c r="B600" s="274" t="s">
        <v>141</v>
      </c>
      <c r="C600" s="275"/>
      <c r="D600" s="275"/>
      <c r="E600" s="416"/>
      <c r="F600" s="869"/>
      <c r="G600" s="278"/>
      <c r="H600" s="278"/>
      <c r="I600" s="278"/>
      <c r="J600" s="278"/>
      <c r="K600" s="278"/>
      <c r="L600" s="279"/>
      <c r="M600" s="279"/>
      <c r="N600" s="279"/>
      <c r="P600" s="6"/>
      <c r="Q600" s="6"/>
      <c r="R600" s="6"/>
    </row>
    <row r="601" spans="1:18" ht="13.5" thickBot="1" x14ac:dyDescent="0.25">
      <c r="B601" s="274"/>
      <c r="C601" s="275"/>
      <c r="D601" s="275"/>
      <c r="E601" s="416"/>
      <c r="F601" s="869"/>
      <c r="G601" s="278"/>
      <c r="H601" s="278"/>
      <c r="I601" s="278"/>
      <c r="J601" s="278"/>
      <c r="K601" s="278"/>
      <c r="L601" s="279"/>
      <c r="M601" s="279"/>
      <c r="N601" s="279"/>
      <c r="P601" s="6"/>
      <c r="Q601" s="6"/>
      <c r="R601" s="6"/>
    </row>
    <row r="602" spans="1:18" ht="13.5" thickBot="1" x14ac:dyDescent="0.25">
      <c r="B602" s="726"/>
      <c r="C602" s="285"/>
      <c r="D602" s="285"/>
      <c r="E602" s="469"/>
      <c r="F602" s="950"/>
      <c r="G602" s="284"/>
      <c r="H602" s="284"/>
      <c r="I602" s="284"/>
      <c r="J602" s="284"/>
      <c r="K602" s="284"/>
      <c r="L602" s="285"/>
      <c r="M602" s="285"/>
      <c r="N602" s="286"/>
      <c r="P602" s="6"/>
      <c r="Q602" s="6"/>
      <c r="R602" s="6"/>
    </row>
    <row r="603" spans="1:18" ht="13.5" thickBot="1" x14ac:dyDescent="0.25">
      <c r="B603" s="499"/>
      <c r="C603" s="293"/>
      <c r="D603" s="245" t="s">
        <v>69</v>
      </c>
      <c r="E603" s="289"/>
      <c r="F603" s="951"/>
      <c r="G603" s="290"/>
      <c r="H603" s="290"/>
      <c r="I603" s="290"/>
      <c r="J603" s="291"/>
      <c r="K603" s="291"/>
      <c r="L603" s="288"/>
      <c r="M603" s="288"/>
      <c r="N603" s="292"/>
      <c r="P603" s="6"/>
      <c r="Q603" s="6"/>
      <c r="R603" s="6"/>
    </row>
    <row r="604" spans="1:18" x14ac:dyDescent="0.2">
      <c r="B604" s="287"/>
      <c r="C604" s="293" t="s">
        <v>131</v>
      </c>
      <c r="D604" s="293"/>
      <c r="E604" s="294"/>
      <c r="F604" s="951"/>
      <c r="G604" s="290"/>
      <c r="H604" s="290"/>
      <c r="I604" s="290"/>
      <c r="J604" s="291"/>
      <c r="K604" s="291"/>
      <c r="L604" s="288"/>
      <c r="M604" s="288"/>
      <c r="N604" s="292"/>
      <c r="P604" s="6"/>
      <c r="Q604" s="6"/>
      <c r="R604" s="6"/>
    </row>
    <row r="605" spans="1:18" ht="13.5" thickBot="1" x14ac:dyDescent="0.25">
      <c r="B605" s="295"/>
      <c r="C605" s="296"/>
      <c r="D605" s="296"/>
      <c r="E605" s="297"/>
      <c r="F605" s="952"/>
      <c r="G605" s="298"/>
      <c r="H605" s="298"/>
      <c r="I605" s="298"/>
      <c r="J605" s="299"/>
      <c r="K605" s="299"/>
      <c r="L605" s="300"/>
      <c r="M605" s="300"/>
      <c r="N605" s="301"/>
      <c r="P605" s="6"/>
      <c r="Q605" s="6"/>
      <c r="R605" s="6"/>
    </row>
    <row r="606" spans="1:18" s="4" customFormat="1" ht="25.5" thickBot="1" x14ac:dyDescent="0.3">
      <c r="B606" s="208"/>
      <c r="C606" s="209"/>
      <c r="D606" s="210" t="s">
        <v>0</v>
      </c>
      <c r="E606" s="211" t="s">
        <v>345</v>
      </c>
      <c r="F606" s="949" t="s">
        <v>346</v>
      </c>
      <c r="G606" s="212" t="s">
        <v>347</v>
      </c>
      <c r="H606" s="213" t="s">
        <v>348</v>
      </c>
      <c r="I606" s="213" t="s">
        <v>349</v>
      </c>
      <c r="J606" s="214" t="s">
        <v>350</v>
      </c>
      <c r="K606" s="215" t="s">
        <v>351</v>
      </c>
      <c r="L606" s="62" t="s">
        <v>7</v>
      </c>
      <c r="M606" s="216" t="s">
        <v>8</v>
      </c>
      <c r="N606" s="63" t="s">
        <v>352</v>
      </c>
    </row>
    <row r="607" spans="1:18" x14ac:dyDescent="0.2">
      <c r="A607" s="1">
        <v>230</v>
      </c>
      <c r="B607" s="586">
        <v>5019</v>
      </c>
      <c r="C607" s="445">
        <v>5512</v>
      </c>
      <c r="D607" s="83" t="s">
        <v>309</v>
      </c>
      <c r="E607" s="128">
        <v>32</v>
      </c>
      <c r="F607" s="865">
        <v>80</v>
      </c>
      <c r="G607" s="33">
        <v>80</v>
      </c>
      <c r="H607" s="79">
        <v>18</v>
      </c>
      <c r="I607" s="33">
        <v>80</v>
      </c>
      <c r="J607" s="125">
        <v>80</v>
      </c>
      <c r="K607" s="731">
        <f>J607-F607</f>
        <v>0</v>
      </c>
      <c r="L607" s="34">
        <v>80</v>
      </c>
      <c r="M607" s="33">
        <v>80</v>
      </c>
      <c r="N607" s="34">
        <v>80</v>
      </c>
      <c r="P607" s="6"/>
      <c r="Q607" s="6"/>
      <c r="R607" s="6"/>
    </row>
    <row r="608" spans="1:18" ht="13.5" thickBot="1" x14ac:dyDescent="0.25">
      <c r="A608" s="1">
        <v>232</v>
      </c>
      <c r="B608" s="258">
        <v>5039</v>
      </c>
      <c r="C608" s="104">
        <v>5512</v>
      </c>
      <c r="D608" s="434" t="s">
        <v>311</v>
      </c>
      <c r="E608" s="625">
        <v>3</v>
      </c>
      <c r="F608" s="895">
        <v>5</v>
      </c>
      <c r="G608" s="108">
        <v>5</v>
      </c>
      <c r="H608" s="107">
        <v>2</v>
      </c>
      <c r="I608" s="108">
        <v>5</v>
      </c>
      <c r="J608" s="91">
        <v>5</v>
      </c>
      <c r="K608" s="110">
        <f>J608-F608</f>
        <v>0</v>
      </c>
      <c r="L608" s="88">
        <v>5</v>
      </c>
      <c r="M608" s="108">
        <v>5</v>
      </c>
      <c r="N608" s="88">
        <v>5</v>
      </c>
      <c r="P608" s="6"/>
      <c r="Q608" s="6"/>
      <c r="R608" s="6"/>
    </row>
    <row r="609" spans="1:18" ht="13.5" thickBot="1" x14ac:dyDescent="0.25">
      <c r="B609" s="29"/>
      <c r="C609" s="369"/>
      <c r="D609" s="390" t="s">
        <v>142</v>
      </c>
      <c r="E609" s="446">
        <f t="shared" ref="E609:J609" si="113">SUM(E607:E608)</f>
        <v>35</v>
      </c>
      <c r="F609" s="860">
        <f t="shared" si="113"/>
        <v>85</v>
      </c>
      <c r="G609" s="221">
        <f t="shared" si="113"/>
        <v>85</v>
      </c>
      <c r="H609" s="132">
        <f t="shared" si="113"/>
        <v>20</v>
      </c>
      <c r="I609" s="221">
        <f t="shared" si="113"/>
        <v>85</v>
      </c>
      <c r="J609" s="222">
        <f t="shared" si="113"/>
        <v>85</v>
      </c>
      <c r="K609" s="370">
        <f>J609-F609</f>
        <v>0</v>
      </c>
      <c r="L609" s="63">
        <f>SUM(L607:L608)</f>
        <v>85</v>
      </c>
      <c r="M609" s="63">
        <f>SUM(M607:M608)</f>
        <v>85</v>
      </c>
      <c r="N609" s="63">
        <f>SUM(N607:N608)</f>
        <v>85</v>
      </c>
      <c r="P609" s="6"/>
      <c r="Q609" s="6"/>
      <c r="R609" s="6"/>
    </row>
    <row r="610" spans="1:18" x14ac:dyDescent="0.2">
      <c r="B610" s="417"/>
      <c r="C610" s="371"/>
      <c r="D610" s="373"/>
      <c r="E610" s="418"/>
      <c r="F610" s="950"/>
      <c r="G610" s="373"/>
      <c r="H610" s="373"/>
      <c r="I610" s="373"/>
      <c r="J610" s="284"/>
      <c r="K610" s="284"/>
      <c r="L610" s="285"/>
      <c r="M610" s="285"/>
      <c r="N610" s="286"/>
      <c r="P610" s="6"/>
      <c r="Q610" s="6"/>
      <c r="R610" s="6"/>
    </row>
    <row r="611" spans="1:18" x14ac:dyDescent="0.2">
      <c r="B611" s="419"/>
      <c r="C611" s="293" t="s">
        <v>65</v>
      </c>
      <c r="D611" s="293"/>
      <c r="E611" s="294"/>
      <c r="F611" s="951"/>
      <c r="G611" s="420"/>
      <c r="H611" s="420"/>
      <c r="I611" s="420"/>
      <c r="J611" s="291"/>
      <c r="K611" s="291"/>
      <c r="L611" s="288"/>
      <c r="M611" s="288"/>
      <c r="N611" s="292"/>
      <c r="P611" s="6"/>
      <c r="Q611" s="6"/>
      <c r="R611" s="6"/>
    </row>
    <row r="612" spans="1:18" ht="13.5" thickBot="1" x14ac:dyDescent="0.25">
      <c r="B612" s="421"/>
      <c r="C612" s="300"/>
      <c r="D612" s="300"/>
      <c r="E612" s="422"/>
      <c r="F612" s="952"/>
      <c r="G612" s="299"/>
      <c r="H612" s="299"/>
      <c r="I612" s="299"/>
      <c r="J612" s="299"/>
      <c r="K612" s="299"/>
      <c r="L612" s="300"/>
      <c r="M612" s="300"/>
      <c r="N612" s="301"/>
      <c r="P612" s="6"/>
      <c r="Q612" s="6"/>
      <c r="R612" s="6"/>
    </row>
    <row r="613" spans="1:18" s="4" customFormat="1" ht="25.5" thickBot="1" x14ac:dyDescent="0.3">
      <c r="B613" s="208"/>
      <c r="C613" s="209"/>
      <c r="D613" s="210" t="s">
        <v>0</v>
      </c>
      <c r="E613" s="211" t="s">
        <v>345</v>
      </c>
      <c r="F613" s="949" t="s">
        <v>346</v>
      </c>
      <c r="G613" s="212" t="s">
        <v>347</v>
      </c>
      <c r="H613" s="213" t="s">
        <v>348</v>
      </c>
      <c r="I613" s="213" t="s">
        <v>349</v>
      </c>
      <c r="J613" s="214" t="s">
        <v>350</v>
      </c>
      <c r="K613" s="215" t="s">
        <v>351</v>
      </c>
      <c r="L613" s="63" t="s">
        <v>7</v>
      </c>
      <c r="M613" s="216" t="s">
        <v>8</v>
      </c>
      <c r="N613" s="63" t="s">
        <v>352</v>
      </c>
    </row>
    <row r="614" spans="1:18" x14ac:dyDescent="0.2">
      <c r="A614" s="1">
        <v>233</v>
      </c>
      <c r="B614" s="329">
        <v>5019</v>
      </c>
      <c r="C614" s="330">
        <v>6112</v>
      </c>
      <c r="D614" s="463" t="s">
        <v>312</v>
      </c>
      <c r="E614" s="464">
        <v>11</v>
      </c>
      <c r="F614" s="863">
        <v>15</v>
      </c>
      <c r="G614" s="863">
        <v>15</v>
      </c>
      <c r="H614" s="183">
        <v>8</v>
      </c>
      <c r="I614" s="863">
        <v>15</v>
      </c>
      <c r="J614" s="238">
        <v>15</v>
      </c>
      <c r="K614" s="731">
        <f t="shared" ref="K614:K644" si="114">J614-F614</f>
        <v>0</v>
      </c>
      <c r="L614" s="710">
        <v>15</v>
      </c>
      <c r="M614" s="710">
        <v>15</v>
      </c>
      <c r="N614" s="228">
        <v>15</v>
      </c>
      <c r="P614" s="6"/>
      <c r="Q614" s="6"/>
      <c r="R614" s="6"/>
    </row>
    <row r="615" spans="1:18" x14ac:dyDescent="0.2">
      <c r="A615" s="1">
        <v>234</v>
      </c>
      <c r="B615" s="329">
        <v>5021</v>
      </c>
      <c r="C615" s="330">
        <v>6112</v>
      </c>
      <c r="D615" s="463" t="s">
        <v>313</v>
      </c>
      <c r="E615" s="464">
        <v>586</v>
      </c>
      <c r="F615" s="863">
        <v>800</v>
      </c>
      <c r="G615" s="863">
        <v>800</v>
      </c>
      <c r="H615" s="183">
        <v>431</v>
      </c>
      <c r="I615" s="863">
        <v>800</v>
      </c>
      <c r="J615" s="238">
        <v>800</v>
      </c>
      <c r="K615" s="731">
        <f t="shared" si="114"/>
        <v>0</v>
      </c>
      <c r="L615" s="710">
        <v>800</v>
      </c>
      <c r="M615" s="710">
        <v>800</v>
      </c>
      <c r="N615" s="265">
        <v>800</v>
      </c>
      <c r="P615" s="6"/>
      <c r="Q615" s="6"/>
      <c r="R615" s="6"/>
    </row>
    <row r="616" spans="1:18" x14ac:dyDescent="0.2">
      <c r="A616" s="1">
        <v>235</v>
      </c>
      <c r="B616" s="329">
        <v>5023</v>
      </c>
      <c r="C616" s="330">
        <v>6112</v>
      </c>
      <c r="D616" s="809" t="s">
        <v>314</v>
      </c>
      <c r="E616" s="810">
        <v>2806</v>
      </c>
      <c r="F616" s="863">
        <v>3185</v>
      </c>
      <c r="G616" s="863">
        <v>3185</v>
      </c>
      <c r="H616" s="183">
        <v>2270</v>
      </c>
      <c r="I616" s="863">
        <v>3185</v>
      </c>
      <c r="J616" s="238">
        <v>3185</v>
      </c>
      <c r="K616" s="731">
        <f t="shared" si="114"/>
        <v>0</v>
      </c>
      <c r="L616" s="712">
        <v>3185</v>
      </c>
      <c r="M616" s="712">
        <v>3185</v>
      </c>
      <c r="N616" s="237">
        <v>3185</v>
      </c>
      <c r="P616" s="6"/>
      <c r="Q616" s="6"/>
      <c r="R616" s="6"/>
    </row>
    <row r="617" spans="1:18" x14ac:dyDescent="0.2">
      <c r="A617" s="1">
        <v>236</v>
      </c>
      <c r="B617" s="329">
        <v>5031</v>
      </c>
      <c r="C617" s="330">
        <v>6112</v>
      </c>
      <c r="D617" s="809" t="s">
        <v>315</v>
      </c>
      <c r="E617" s="810">
        <v>412</v>
      </c>
      <c r="F617" s="863">
        <v>500</v>
      </c>
      <c r="G617" s="863">
        <v>500</v>
      </c>
      <c r="H617" s="183">
        <v>337</v>
      </c>
      <c r="I617" s="863">
        <v>500</v>
      </c>
      <c r="J617" s="238">
        <v>500</v>
      </c>
      <c r="K617" s="731">
        <f t="shared" si="114"/>
        <v>0</v>
      </c>
      <c r="L617" s="712">
        <v>500</v>
      </c>
      <c r="M617" s="712">
        <v>500</v>
      </c>
      <c r="N617" s="237">
        <v>500</v>
      </c>
      <c r="P617" s="6"/>
      <c r="Q617" s="6"/>
      <c r="R617" s="6"/>
    </row>
    <row r="618" spans="1:18" ht="13.5" thickBot="1" x14ac:dyDescent="0.25">
      <c r="A618" s="1">
        <v>237</v>
      </c>
      <c r="B618" s="103">
        <v>5032</v>
      </c>
      <c r="C618" s="104">
        <v>6112</v>
      </c>
      <c r="D618" s="811" t="s">
        <v>316</v>
      </c>
      <c r="E618" s="812">
        <v>309</v>
      </c>
      <c r="F618" s="862">
        <v>380</v>
      </c>
      <c r="G618" s="862">
        <v>380</v>
      </c>
      <c r="H618" s="107">
        <v>246</v>
      </c>
      <c r="I618" s="862">
        <v>380</v>
      </c>
      <c r="J618" s="109">
        <v>380</v>
      </c>
      <c r="K618" s="731">
        <f t="shared" si="114"/>
        <v>0</v>
      </c>
      <c r="L618" s="641">
        <v>380</v>
      </c>
      <c r="M618" s="641">
        <v>380</v>
      </c>
      <c r="N618" s="388">
        <v>380</v>
      </c>
      <c r="P618" s="6"/>
      <c r="Q618" s="6"/>
      <c r="R618" s="6"/>
    </row>
    <row r="619" spans="1:18" ht="13.5" thickBot="1" x14ac:dyDescent="0.25">
      <c r="B619" s="29"/>
      <c r="C619" s="369"/>
      <c r="D619" s="813" t="s">
        <v>317</v>
      </c>
      <c r="E619" s="316">
        <f t="shared" ref="E619:J619" si="115">SUM(E614:E618)</f>
        <v>4124</v>
      </c>
      <c r="F619" s="874">
        <f t="shared" si="115"/>
        <v>4880</v>
      </c>
      <c r="G619" s="316">
        <f t="shared" si="115"/>
        <v>4880</v>
      </c>
      <c r="H619" s="316">
        <f t="shared" si="115"/>
        <v>3292</v>
      </c>
      <c r="I619" s="316">
        <f t="shared" si="115"/>
        <v>4880</v>
      </c>
      <c r="J619" s="319">
        <f t="shared" si="115"/>
        <v>4880</v>
      </c>
      <c r="K619" s="370">
        <f t="shared" si="114"/>
        <v>0</v>
      </c>
      <c r="L619" s="316">
        <f>SUM(L614:L618)</f>
        <v>4880</v>
      </c>
      <c r="M619" s="316">
        <f>SUM(M614:M618)</f>
        <v>4880</v>
      </c>
      <c r="N619" s="316">
        <f>SUM(N614:N618)</f>
        <v>4880</v>
      </c>
      <c r="P619" s="6"/>
      <c r="Q619" s="6"/>
      <c r="R619" s="6"/>
    </row>
    <row r="620" spans="1:18" x14ac:dyDescent="0.2">
      <c r="A620" s="1">
        <v>238</v>
      </c>
      <c r="B620" s="471">
        <v>5019</v>
      </c>
      <c r="C620" s="22" t="s">
        <v>140</v>
      </c>
      <c r="D620" s="1141" t="s">
        <v>318</v>
      </c>
      <c r="E620" s="193">
        <v>0</v>
      </c>
      <c r="F620" s="915">
        <v>0</v>
      </c>
      <c r="G620" s="33">
        <v>0</v>
      </c>
      <c r="H620" s="79">
        <v>0</v>
      </c>
      <c r="I620" s="33">
        <v>0</v>
      </c>
      <c r="J620" s="81">
        <v>0</v>
      </c>
      <c r="K620" s="731">
        <f t="shared" si="114"/>
        <v>0</v>
      </c>
      <c r="L620" s="194">
        <v>0</v>
      </c>
      <c r="M620" s="34">
        <v>0</v>
      </c>
      <c r="N620" s="195">
        <v>0</v>
      </c>
      <c r="P620" s="6"/>
      <c r="Q620" s="6"/>
      <c r="R620" s="6"/>
    </row>
    <row r="621" spans="1:18" x14ac:dyDescent="0.2">
      <c r="A621" s="1">
        <v>239</v>
      </c>
      <c r="B621" s="588">
        <v>5021</v>
      </c>
      <c r="C621" s="330" t="s">
        <v>140</v>
      </c>
      <c r="D621" s="814" t="s">
        <v>319</v>
      </c>
      <c r="E621" s="810">
        <v>0</v>
      </c>
      <c r="F621" s="863">
        <v>0</v>
      </c>
      <c r="G621" s="327">
        <v>0</v>
      </c>
      <c r="H621" s="183">
        <v>0</v>
      </c>
      <c r="I621" s="327">
        <v>0</v>
      </c>
      <c r="J621" s="238">
        <v>0</v>
      </c>
      <c r="K621" s="731">
        <f t="shared" si="114"/>
        <v>0</v>
      </c>
      <c r="L621" s="590">
        <v>0</v>
      </c>
      <c r="M621" s="183">
        <v>0</v>
      </c>
      <c r="N621" s="731">
        <v>0</v>
      </c>
      <c r="P621" s="6"/>
      <c r="Q621" s="6"/>
      <c r="R621" s="6"/>
    </row>
    <row r="622" spans="1:18" x14ac:dyDescent="0.2">
      <c r="A622" s="1">
        <v>240</v>
      </c>
      <c r="B622" s="588">
        <v>5032</v>
      </c>
      <c r="C622" s="330" t="s">
        <v>140</v>
      </c>
      <c r="D622" s="814" t="s">
        <v>316</v>
      </c>
      <c r="E622" s="810">
        <v>0</v>
      </c>
      <c r="F622" s="863">
        <v>0</v>
      </c>
      <c r="G622" s="327">
        <v>0</v>
      </c>
      <c r="H622" s="183">
        <v>0</v>
      </c>
      <c r="I622" s="327">
        <v>0</v>
      </c>
      <c r="J622" s="238">
        <v>0</v>
      </c>
      <c r="K622" s="731">
        <f t="shared" si="114"/>
        <v>0</v>
      </c>
      <c r="L622" s="590">
        <v>0</v>
      </c>
      <c r="M622" s="183">
        <v>0</v>
      </c>
      <c r="N622" s="731">
        <v>0</v>
      </c>
      <c r="P622" s="6"/>
      <c r="Q622" s="6"/>
      <c r="R622" s="6"/>
    </row>
    <row r="623" spans="1:18" ht="13.5" thickBot="1" x14ac:dyDescent="0.25">
      <c r="A623" s="1">
        <v>241</v>
      </c>
      <c r="B623" s="453">
        <v>5039</v>
      </c>
      <c r="C623" s="364" t="s">
        <v>140</v>
      </c>
      <c r="D623" s="815" t="s">
        <v>320</v>
      </c>
      <c r="E623" s="816">
        <v>0</v>
      </c>
      <c r="F623" s="864">
        <v>0</v>
      </c>
      <c r="G623" s="367">
        <v>0</v>
      </c>
      <c r="H623" s="368">
        <v>0</v>
      </c>
      <c r="I623" s="367">
        <v>0</v>
      </c>
      <c r="J623" s="243">
        <v>0</v>
      </c>
      <c r="K623" s="110">
        <f t="shared" si="114"/>
        <v>0</v>
      </c>
      <c r="L623" s="594">
        <v>0</v>
      </c>
      <c r="M623" s="368">
        <v>0</v>
      </c>
      <c r="N623" s="817">
        <v>0</v>
      </c>
      <c r="P623" s="6"/>
      <c r="Q623" s="6"/>
      <c r="R623" s="6"/>
    </row>
    <row r="624" spans="1:18" ht="13.5" thickBot="1" x14ac:dyDescent="0.25">
      <c r="B624" s="29"/>
      <c r="C624" s="369"/>
      <c r="D624" s="813" t="s">
        <v>321</v>
      </c>
      <c r="E624" s="818">
        <f>SUM(E620:E623)</f>
        <v>0</v>
      </c>
      <c r="F624" s="874">
        <f>SUM(F623)</f>
        <v>0</v>
      </c>
      <c r="G624" s="121">
        <f>SUM(G621:G623)</f>
        <v>0</v>
      </c>
      <c r="H624" s="122">
        <f>SUM(H620:H623)</f>
        <v>0</v>
      </c>
      <c r="I624" s="121">
        <f>SUM(I620:I623)</f>
        <v>0</v>
      </c>
      <c r="J624" s="319">
        <f>SUM(J623)</f>
        <v>0</v>
      </c>
      <c r="K624" s="635">
        <f t="shared" si="114"/>
        <v>0</v>
      </c>
      <c r="L624" s="216">
        <f>SUM(L623)</f>
        <v>0</v>
      </c>
      <c r="M624" s="63">
        <f>SUM(M623)</f>
        <v>0</v>
      </c>
      <c r="N624" s="725">
        <f>SUM(N623)</f>
        <v>0</v>
      </c>
      <c r="P624" s="6"/>
      <c r="Q624" s="6"/>
      <c r="R624" s="6"/>
    </row>
    <row r="625" spans="1:18" ht="13.5" thickBot="1" x14ac:dyDescent="0.25">
      <c r="A625" s="1">
        <v>242</v>
      </c>
      <c r="B625" s="77">
        <v>5021</v>
      </c>
      <c r="C625" s="30">
        <v>6149</v>
      </c>
      <c r="D625" s="858" t="s">
        <v>322</v>
      </c>
      <c r="E625" s="196">
        <v>63</v>
      </c>
      <c r="F625" s="915">
        <v>0</v>
      </c>
      <c r="G625" s="197">
        <v>0</v>
      </c>
      <c r="H625" s="34">
        <v>0</v>
      </c>
      <c r="I625" s="197">
        <v>0</v>
      </c>
      <c r="J625" s="81"/>
      <c r="K625" s="635">
        <f t="shared" si="114"/>
        <v>0</v>
      </c>
      <c r="L625" s="22">
        <v>0</v>
      </c>
      <c r="M625" s="23">
        <v>0</v>
      </c>
      <c r="N625" s="198">
        <v>0</v>
      </c>
      <c r="P625" s="6"/>
      <c r="Q625" s="6"/>
      <c r="R625" s="6"/>
    </row>
    <row r="626" spans="1:18" ht="13.5" thickBot="1" x14ac:dyDescent="0.25">
      <c r="B626" s="29"/>
      <c r="C626" s="369"/>
      <c r="D626" s="813" t="s">
        <v>323</v>
      </c>
      <c r="E626" s="818">
        <f t="shared" ref="E626:N626" si="116">SUM(E625)</f>
        <v>63</v>
      </c>
      <c r="F626" s="911">
        <f t="shared" si="116"/>
        <v>0</v>
      </c>
      <c r="G626" s="818">
        <f t="shared" si="116"/>
        <v>0</v>
      </c>
      <c r="H626" s="819">
        <f t="shared" si="116"/>
        <v>0</v>
      </c>
      <c r="I626" s="818">
        <f t="shared" si="116"/>
        <v>0</v>
      </c>
      <c r="J626" s="115">
        <f t="shared" si="116"/>
        <v>0</v>
      </c>
      <c r="K626" s="635">
        <f t="shared" si="114"/>
        <v>0</v>
      </c>
      <c r="L626" s="819">
        <f t="shared" si="116"/>
        <v>0</v>
      </c>
      <c r="M626" s="819">
        <f t="shared" si="116"/>
        <v>0</v>
      </c>
      <c r="N626" s="819">
        <f t="shared" si="116"/>
        <v>0</v>
      </c>
      <c r="P626" s="6"/>
      <c r="Q626" s="6"/>
      <c r="R626" s="6"/>
    </row>
    <row r="627" spans="1:18" ht="13.5" thickBot="1" x14ac:dyDescent="0.25">
      <c r="A627" s="1">
        <v>242</v>
      </c>
      <c r="B627" s="77">
        <v>5149</v>
      </c>
      <c r="C627" s="30">
        <v>6399</v>
      </c>
      <c r="D627" s="858" t="s">
        <v>367</v>
      </c>
      <c r="E627" s="196">
        <v>2</v>
      </c>
      <c r="F627" s="915">
        <v>0</v>
      </c>
      <c r="G627" s="197">
        <v>0</v>
      </c>
      <c r="H627" s="34">
        <v>0</v>
      </c>
      <c r="I627" s="197">
        <v>0</v>
      </c>
      <c r="J627" s="81">
        <v>0</v>
      </c>
      <c r="K627" s="635">
        <f t="shared" si="114"/>
        <v>0</v>
      </c>
      <c r="L627" s="22">
        <v>0</v>
      </c>
      <c r="M627" s="23">
        <v>0</v>
      </c>
      <c r="N627" s="198">
        <v>0</v>
      </c>
      <c r="P627" s="6"/>
      <c r="Q627" s="6"/>
      <c r="R627" s="6"/>
    </row>
    <row r="628" spans="1:18" ht="13.5" thickBot="1" x14ac:dyDescent="0.25">
      <c r="B628" s="29"/>
      <c r="C628" s="369"/>
      <c r="D628" s="813" t="s">
        <v>184</v>
      </c>
      <c r="E628" s="818">
        <f t="shared" ref="E628:J628" si="117">SUM(E627)</f>
        <v>2</v>
      </c>
      <c r="F628" s="911">
        <f t="shared" si="117"/>
        <v>0</v>
      </c>
      <c r="G628" s="818">
        <f t="shared" si="117"/>
        <v>0</v>
      </c>
      <c r="H628" s="819">
        <f t="shared" si="117"/>
        <v>0</v>
      </c>
      <c r="I628" s="818">
        <f t="shared" si="117"/>
        <v>0</v>
      </c>
      <c r="J628" s="115">
        <f t="shared" si="117"/>
        <v>0</v>
      </c>
      <c r="K628" s="635">
        <f t="shared" si="114"/>
        <v>0</v>
      </c>
      <c r="L628" s="819">
        <f t="shared" ref="L628:N628" si="118">SUM(L627)</f>
        <v>0</v>
      </c>
      <c r="M628" s="819">
        <f t="shared" si="118"/>
        <v>0</v>
      </c>
      <c r="N628" s="819">
        <f t="shared" si="118"/>
        <v>0</v>
      </c>
      <c r="P628" s="6"/>
      <c r="Q628" s="6"/>
      <c r="R628" s="6"/>
    </row>
    <row r="629" spans="1:18" x14ac:dyDescent="0.2">
      <c r="A629" s="10"/>
      <c r="B629" s="530"/>
      <c r="C629" s="530"/>
      <c r="D629" s="566"/>
      <c r="E629" s="118"/>
      <c r="F629" s="921"/>
      <c r="G629" s="118"/>
      <c r="H629" s="118"/>
      <c r="I629" s="118"/>
      <c r="J629" s="118"/>
      <c r="K629" s="80"/>
      <c r="L629" s="118"/>
      <c r="M629" s="118"/>
      <c r="N629" s="118"/>
      <c r="O629" s="10"/>
      <c r="P629" s="6"/>
      <c r="Q629" s="6"/>
      <c r="R629" s="6"/>
    </row>
    <row r="630" spans="1:18" x14ac:dyDescent="0.2">
      <c r="A630" s="10"/>
      <c r="B630" s="530"/>
      <c r="C630" s="530"/>
      <c r="D630" s="566"/>
      <c r="E630" s="118"/>
      <c r="F630" s="921"/>
      <c r="G630" s="118"/>
      <c r="H630" s="118"/>
      <c r="I630" s="118"/>
      <c r="J630" s="118"/>
      <c r="K630" s="80"/>
      <c r="L630" s="118"/>
      <c r="M630" s="118"/>
      <c r="N630" s="118"/>
      <c r="O630" s="10"/>
      <c r="P630" s="6"/>
      <c r="Q630" s="6"/>
      <c r="R630" s="6"/>
    </row>
    <row r="631" spans="1:18" ht="13.5" thickBot="1" x14ac:dyDescent="0.25">
      <c r="A631" s="10"/>
      <c r="B631" s="530"/>
      <c r="C631" s="530"/>
      <c r="D631" s="566"/>
      <c r="E631" s="118"/>
      <c r="F631" s="921"/>
      <c r="G631" s="118"/>
      <c r="H631" s="118"/>
      <c r="I631" s="118"/>
      <c r="J631" s="118"/>
      <c r="K631" s="80"/>
      <c r="L631" s="118"/>
      <c r="M631" s="118"/>
      <c r="N631" s="118"/>
      <c r="O631" s="10"/>
      <c r="P631" s="6"/>
      <c r="Q631" s="6"/>
      <c r="R631" s="6"/>
    </row>
    <row r="632" spans="1:18" x14ac:dyDescent="0.2">
      <c r="A632" s="6"/>
      <c r="B632" s="417"/>
      <c r="C632" s="371"/>
      <c r="D632" s="373"/>
      <c r="E632" s="418"/>
      <c r="F632" s="950"/>
      <c r="G632" s="373"/>
      <c r="H632" s="373"/>
      <c r="I632" s="373"/>
      <c r="J632" s="284"/>
      <c r="K632" s="284"/>
      <c r="L632" s="285"/>
      <c r="M632" s="285"/>
      <c r="N632" s="286"/>
      <c r="O632" s="6"/>
      <c r="P632" s="6"/>
      <c r="Q632" s="6"/>
      <c r="R632" s="6"/>
    </row>
    <row r="633" spans="1:18" x14ac:dyDescent="0.2">
      <c r="A633" s="6"/>
      <c r="B633" s="419"/>
      <c r="C633" s="293" t="s">
        <v>65</v>
      </c>
      <c r="D633" s="293"/>
      <c r="E633" s="294"/>
      <c r="F633" s="951"/>
      <c r="G633" s="420"/>
      <c r="H633" s="420"/>
      <c r="I633" s="420"/>
      <c r="J633" s="291"/>
      <c r="K633" s="291"/>
      <c r="L633" s="288"/>
      <c r="M633" s="288"/>
      <c r="N633" s="292"/>
      <c r="O633" s="6"/>
      <c r="P633" s="6"/>
      <c r="Q633" s="6"/>
      <c r="R633" s="6"/>
    </row>
    <row r="634" spans="1:18" ht="13.5" thickBot="1" x14ac:dyDescent="0.25">
      <c r="A634" s="6"/>
      <c r="B634" s="421"/>
      <c r="C634" s="300"/>
      <c r="D634" s="300"/>
      <c r="E634" s="422"/>
      <c r="F634" s="952"/>
      <c r="G634" s="299"/>
      <c r="H634" s="299"/>
      <c r="I634" s="299"/>
      <c r="J634" s="299"/>
      <c r="K634" s="299"/>
      <c r="L634" s="300"/>
      <c r="M634" s="300"/>
      <c r="N634" s="301"/>
      <c r="O634" s="6"/>
      <c r="P634" s="6"/>
      <c r="Q634" s="6"/>
      <c r="R634" s="6"/>
    </row>
    <row r="635" spans="1:18" s="4" customFormat="1" ht="25.5" thickBot="1" x14ac:dyDescent="0.3">
      <c r="B635" s="208"/>
      <c r="C635" s="209"/>
      <c r="D635" s="210" t="s">
        <v>0</v>
      </c>
      <c r="E635" s="211" t="s">
        <v>345</v>
      </c>
      <c r="F635" s="949" t="s">
        <v>346</v>
      </c>
      <c r="G635" s="212" t="s">
        <v>347</v>
      </c>
      <c r="H635" s="213" t="s">
        <v>348</v>
      </c>
      <c r="I635" s="213" t="s">
        <v>349</v>
      </c>
      <c r="J635" s="214" t="s">
        <v>350</v>
      </c>
      <c r="K635" s="215" t="s">
        <v>351</v>
      </c>
      <c r="L635" s="63" t="s">
        <v>7</v>
      </c>
      <c r="M635" s="216" t="s">
        <v>8</v>
      </c>
      <c r="N635" s="63" t="s">
        <v>352</v>
      </c>
    </row>
    <row r="636" spans="1:18" x14ac:dyDescent="0.2">
      <c r="A636" s="1">
        <v>243</v>
      </c>
      <c r="B636" s="820">
        <v>5011</v>
      </c>
      <c r="C636" s="821">
        <v>6171</v>
      </c>
      <c r="D636" s="822" t="s">
        <v>324</v>
      </c>
      <c r="E636" s="374">
        <v>25368</v>
      </c>
      <c r="F636" s="909">
        <v>23150</v>
      </c>
      <c r="G636" s="265">
        <v>24575</v>
      </c>
      <c r="H636" s="265">
        <v>16992</v>
      </c>
      <c r="I636" s="265">
        <v>24575</v>
      </c>
      <c r="J636" s="69">
        <v>23550</v>
      </c>
      <c r="K636" s="102">
        <f t="shared" si="114"/>
        <v>400</v>
      </c>
      <c r="L636" s="68">
        <v>23750</v>
      </c>
      <c r="M636" s="68">
        <v>23750</v>
      </c>
      <c r="N636" s="68">
        <v>23750</v>
      </c>
      <c r="P636" s="6"/>
      <c r="Q636" s="6"/>
      <c r="R636" s="6"/>
    </row>
    <row r="637" spans="1:18" x14ac:dyDescent="0.2">
      <c r="A637" s="1">
        <v>244</v>
      </c>
      <c r="B637" s="823">
        <v>5021</v>
      </c>
      <c r="C637" s="824">
        <v>6171</v>
      </c>
      <c r="D637" s="809" t="s">
        <v>322</v>
      </c>
      <c r="E637" s="376">
        <v>330</v>
      </c>
      <c r="F637" s="877">
        <v>350</v>
      </c>
      <c r="G637" s="237">
        <v>350</v>
      </c>
      <c r="H637" s="237">
        <v>267</v>
      </c>
      <c r="I637" s="237">
        <v>350</v>
      </c>
      <c r="J637" s="333">
        <v>350</v>
      </c>
      <c r="K637" s="731">
        <f t="shared" si="114"/>
        <v>0</v>
      </c>
      <c r="L637" s="332">
        <v>350</v>
      </c>
      <c r="M637" s="332">
        <v>350</v>
      </c>
      <c r="N637" s="332">
        <v>350</v>
      </c>
      <c r="P637" s="6"/>
      <c r="Q637" s="6"/>
      <c r="R637" s="6"/>
    </row>
    <row r="638" spans="1:18" x14ac:dyDescent="0.2">
      <c r="A638" s="1">
        <v>248</v>
      </c>
      <c r="B638" s="825">
        <v>5024</v>
      </c>
      <c r="C638" s="826">
        <v>6171</v>
      </c>
      <c r="D638" s="811" t="s">
        <v>326</v>
      </c>
      <c r="E638" s="827">
        <v>0</v>
      </c>
      <c r="F638" s="883">
        <v>1000</v>
      </c>
      <c r="G638" s="232">
        <v>1000</v>
      </c>
      <c r="H638" s="232">
        <v>255</v>
      </c>
      <c r="I638" s="232">
        <v>1000</v>
      </c>
      <c r="J638" s="379">
        <v>1000</v>
      </c>
      <c r="K638" s="731">
        <f t="shared" ref="K638" si="119">J638-F638</f>
        <v>0</v>
      </c>
      <c r="L638" s="514">
        <v>1000</v>
      </c>
      <c r="M638" s="514">
        <v>1000</v>
      </c>
      <c r="N638" s="514">
        <v>1000</v>
      </c>
      <c r="P638" s="6"/>
      <c r="Q638" s="6"/>
      <c r="R638" s="6"/>
    </row>
    <row r="639" spans="1:18" x14ac:dyDescent="0.2">
      <c r="A639" s="1">
        <v>245</v>
      </c>
      <c r="B639" s="825">
        <v>5031</v>
      </c>
      <c r="C639" s="826">
        <v>6171</v>
      </c>
      <c r="D639" s="811" t="s">
        <v>315</v>
      </c>
      <c r="E639" s="827">
        <v>6403</v>
      </c>
      <c r="F639" s="883">
        <v>6350</v>
      </c>
      <c r="G639" s="232">
        <v>6710</v>
      </c>
      <c r="H639" s="232">
        <v>4736</v>
      </c>
      <c r="I639" s="232">
        <v>6710</v>
      </c>
      <c r="J639" s="379">
        <v>6400</v>
      </c>
      <c r="K639" s="731">
        <f t="shared" si="114"/>
        <v>50</v>
      </c>
      <c r="L639" s="514">
        <v>6450</v>
      </c>
      <c r="M639" s="514">
        <v>6450</v>
      </c>
      <c r="N639" s="514">
        <v>6450</v>
      </c>
      <c r="P639" s="6"/>
      <c r="Q639" s="6"/>
      <c r="R639" s="6"/>
    </row>
    <row r="640" spans="1:18" x14ac:dyDescent="0.2">
      <c r="A640" s="1">
        <v>246</v>
      </c>
      <c r="B640" s="823">
        <v>5032</v>
      </c>
      <c r="C640" s="824">
        <v>6171</v>
      </c>
      <c r="D640" s="809" t="s">
        <v>316</v>
      </c>
      <c r="E640" s="376">
        <v>2325</v>
      </c>
      <c r="F640" s="877">
        <v>2300</v>
      </c>
      <c r="G640" s="237">
        <v>2431</v>
      </c>
      <c r="H640" s="237">
        <v>1705</v>
      </c>
      <c r="I640" s="237">
        <v>2431</v>
      </c>
      <c r="J640" s="333">
        <v>2350</v>
      </c>
      <c r="K640" s="731">
        <f t="shared" si="114"/>
        <v>50</v>
      </c>
      <c r="L640" s="332">
        <v>2350</v>
      </c>
      <c r="M640" s="332">
        <v>2350</v>
      </c>
      <c r="N640" s="332">
        <v>2350</v>
      </c>
      <c r="P640" s="6"/>
      <c r="Q640" s="6"/>
      <c r="R640" s="6"/>
    </row>
    <row r="641" spans="1:18" x14ac:dyDescent="0.2">
      <c r="A641" s="1">
        <v>247</v>
      </c>
      <c r="B641" s="823">
        <v>5038</v>
      </c>
      <c r="C641" s="824">
        <v>6171</v>
      </c>
      <c r="D641" s="809" t="s">
        <v>325</v>
      </c>
      <c r="E641" s="376">
        <v>114</v>
      </c>
      <c r="F641" s="877">
        <v>150</v>
      </c>
      <c r="G641" s="237">
        <v>150</v>
      </c>
      <c r="H641" s="237">
        <v>87</v>
      </c>
      <c r="I641" s="237">
        <v>150</v>
      </c>
      <c r="J641" s="333">
        <v>150</v>
      </c>
      <c r="K641" s="731">
        <f t="shared" si="114"/>
        <v>0</v>
      </c>
      <c r="L641" s="332">
        <v>150</v>
      </c>
      <c r="M641" s="332">
        <v>150</v>
      </c>
      <c r="N641" s="332">
        <v>150</v>
      </c>
      <c r="P641" s="6"/>
      <c r="Q641" s="6"/>
      <c r="R641" s="6"/>
    </row>
    <row r="642" spans="1:18" ht="13.5" thickBot="1" x14ac:dyDescent="0.25">
      <c r="A642" s="1">
        <v>250</v>
      </c>
      <c r="B642" s="825">
        <v>5424</v>
      </c>
      <c r="C642" s="826">
        <v>6171</v>
      </c>
      <c r="D642" s="811" t="s">
        <v>327</v>
      </c>
      <c r="E642" s="827">
        <v>101</v>
      </c>
      <c r="F642" s="945">
        <v>300</v>
      </c>
      <c r="G642" s="388">
        <v>303</v>
      </c>
      <c r="H642" s="232">
        <v>46</v>
      </c>
      <c r="I642" s="388">
        <v>303</v>
      </c>
      <c r="J642" s="829">
        <v>300</v>
      </c>
      <c r="K642" s="731">
        <f t="shared" si="114"/>
        <v>0</v>
      </c>
      <c r="L642" s="828">
        <v>300</v>
      </c>
      <c r="M642" s="828">
        <v>300</v>
      </c>
      <c r="N642" s="828">
        <v>300</v>
      </c>
      <c r="P642" s="6"/>
      <c r="Q642" s="6"/>
      <c r="R642" s="6"/>
    </row>
    <row r="643" spans="1:18" ht="13.5" thickBot="1" x14ac:dyDescent="0.25">
      <c r="B643" s="411"/>
      <c r="C643" s="412"/>
      <c r="D643" s="412" t="s">
        <v>328</v>
      </c>
      <c r="E643" s="692">
        <f t="shared" ref="E643:J643" si="120">SUM(E636:E642)</f>
        <v>34641</v>
      </c>
      <c r="F643" s="874">
        <f t="shared" si="120"/>
        <v>33600</v>
      </c>
      <c r="G643" s="611">
        <f t="shared" si="120"/>
        <v>35519</v>
      </c>
      <c r="H643" s="693">
        <f t="shared" si="120"/>
        <v>24088</v>
      </c>
      <c r="I643" s="611">
        <f t="shared" si="120"/>
        <v>35519</v>
      </c>
      <c r="J643" s="319">
        <f t="shared" si="120"/>
        <v>34100</v>
      </c>
      <c r="K643" s="370">
        <f>J643-F643</f>
        <v>500</v>
      </c>
      <c r="L643" s="216">
        <f>SUM(L636:L642)</f>
        <v>34350</v>
      </c>
      <c r="M643" s="63">
        <f>SUM(M636:M642)</f>
        <v>34350</v>
      </c>
      <c r="N643" s="725">
        <f>SUM(N636:N642)</f>
        <v>34350</v>
      </c>
      <c r="P643" s="6"/>
      <c r="Q643" s="6"/>
      <c r="R643" s="6"/>
    </row>
    <row r="644" spans="1:18" ht="13.5" thickBot="1" x14ac:dyDescent="0.25">
      <c r="B644" s="453"/>
      <c r="C644" s="454"/>
      <c r="D644" s="830" t="s">
        <v>47</v>
      </c>
      <c r="E644" s="132">
        <f>SUM(E619+E624+E626+E628+E643)</f>
        <v>38830</v>
      </c>
      <c r="F644" s="860">
        <f>SUM(F619+F624+F626+F643)</f>
        <v>38480</v>
      </c>
      <c r="G644" s="132">
        <f>SUM(G619+G624+G626+G643)</f>
        <v>40399</v>
      </c>
      <c r="H644" s="132">
        <f>SUM(H619+H624+H626+H643)</f>
        <v>27380</v>
      </c>
      <c r="I644" s="132">
        <f>SUM(I619+I624+I626+I643)</f>
        <v>40399</v>
      </c>
      <c r="J644" s="222">
        <f>SUM(J619+J624+J626+J643)</f>
        <v>38980</v>
      </c>
      <c r="K644" s="370">
        <f t="shared" si="114"/>
        <v>500</v>
      </c>
      <c r="L644" s="132">
        <f>SUM(L619+L624+L626+L643)</f>
        <v>39230</v>
      </c>
      <c r="M644" s="132">
        <f>SUM(M619+M624+M626+M643)</f>
        <v>39230</v>
      </c>
      <c r="N644" s="132">
        <f>SUM(N619+N624+N626+N643)</f>
        <v>39230</v>
      </c>
      <c r="P644" s="6"/>
      <c r="Q644" s="6"/>
      <c r="R644" s="6"/>
    </row>
    <row r="645" spans="1:18" x14ac:dyDescent="0.2">
      <c r="B645" s="22"/>
      <c r="C645" s="22"/>
      <c r="D645" s="546"/>
      <c r="E645" s="393"/>
      <c r="F645" s="884"/>
      <c r="G645" s="393"/>
      <c r="H645" s="393"/>
      <c r="I645" s="393"/>
      <c r="J645" s="394"/>
      <c r="K645" s="393"/>
      <c r="L645" s="393"/>
      <c r="M645" s="393"/>
      <c r="N645" s="393"/>
      <c r="P645" s="6"/>
      <c r="Q645" s="6"/>
      <c r="R645" s="6"/>
    </row>
    <row r="646" spans="1:18" x14ac:dyDescent="0.2">
      <c r="B646" s="22"/>
      <c r="C646" s="22"/>
      <c r="D646" s="546"/>
      <c r="E646" s="393"/>
      <c r="F646" s="884"/>
      <c r="G646" s="393"/>
      <c r="H646" s="393"/>
      <c r="I646" s="393"/>
      <c r="J646" s="394"/>
      <c r="K646" s="393"/>
      <c r="L646" s="393"/>
      <c r="M646" s="393"/>
      <c r="N646" s="393"/>
      <c r="P646" s="6"/>
      <c r="Q646" s="6"/>
      <c r="R646" s="6"/>
    </row>
    <row r="647" spans="1:18" x14ac:dyDescent="0.2">
      <c r="B647" s="22"/>
      <c r="C647" s="22"/>
      <c r="D647" s="546"/>
      <c r="E647" s="393"/>
      <c r="F647" s="884"/>
      <c r="G647" s="393"/>
      <c r="H647" s="393"/>
      <c r="I647" s="393"/>
      <c r="J647" s="394"/>
      <c r="K647" s="393"/>
      <c r="L647" s="393"/>
      <c r="M647" s="393"/>
      <c r="N647" s="393"/>
      <c r="P647" s="6"/>
      <c r="Q647" s="6"/>
      <c r="R647" s="6"/>
    </row>
    <row r="648" spans="1:18" x14ac:dyDescent="0.2">
      <c r="B648" s="22"/>
      <c r="C648" s="22"/>
      <c r="D648" s="546"/>
      <c r="E648" s="393"/>
      <c r="F648" s="884"/>
      <c r="G648" s="393"/>
      <c r="H648" s="393"/>
      <c r="I648" s="393"/>
      <c r="J648" s="394"/>
      <c r="K648" s="393"/>
      <c r="L648" s="393"/>
      <c r="M648" s="393"/>
      <c r="N648" s="393"/>
      <c r="P648" s="6"/>
      <c r="Q648" s="6"/>
      <c r="R648" s="6"/>
    </row>
    <row r="649" spans="1:18" x14ac:dyDescent="0.2">
      <c r="B649" s="495" t="s">
        <v>143</v>
      </c>
      <c r="C649" s="22"/>
      <c r="D649" s="546"/>
      <c r="E649" s="547"/>
      <c r="F649" s="884"/>
      <c r="G649" s="393"/>
      <c r="H649" s="393"/>
      <c r="I649" s="393"/>
      <c r="J649" s="393"/>
      <c r="K649" s="393"/>
      <c r="L649" s="200"/>
      <c r="M649" s="200"/>
      <c r="N649" s="200"/>
      <c r="P649" s="6"/>
      <c r="Q649" s="6"/>
      <c r="R649" s="6"/>
    </row>
    <row r="650" spans="1:18" x14ac:dyDescent="0.2">
      <c r="B650" s="274" t="s">
        <v>144</v>
      </c>
      <c r="C650" s="275"/>
      <c r="D650" s="275"/>
      <c r="E650" s="416"/>
      <c r="F650" s="869"/>
      <c r="G650" s="278"/>
      <c r="H650" s="278"/>
      <c r="I650" s="278"/>
      <c r="J650" s="278"/>
      <c r="K650" s="278"/>
      <c r="L650" s="279"/>
      <c r="M650" s="279"/>
      <c r="N650" s="279"/>
      <c r="P650" s="6"/>
      <c r="Q650" s="6"/>
      <c r="R650" s="6"/>
    </row>
    <row r="651" spans="1:18" ht="13.5" thickBot="1" x14ac:dyDescent="0.25">
      <c r="B651" s="274"/>
      <c r="C651" s="275"/>
      <c r="D651" s="275"/>
      <c r="E651" s="416"/>
      <c r="F651" s="869"/>
      <c r="G651" s="278"/>
      <c r="H651" s="278"/>
      <c r="I651" s="278"/>
      <c r="J651" s="278"/>
      <c r="K651" s="278"/>
      <c r="L651" s="279"/>
      <c r="M651" s="279"/>
      <c r="N651" s="279"/>
      <c r="P651" s="6"/>
      <c r="Q651" s="6"/>
      <c r="R651" s="6"/>
    </row>
    <row r="652" spans="1:18" ht="13.5" thickBot="1" x14ac:dyDescent="0.25">
      <c r="B652" s="468"/>
      <c r="C652" s="285"/>
      <c r="D652" s="285"/>
      <c r="E652" s="469"/>
      <c r="F652" s="950"/>
      <c r="G652" s="284"/>
      <c r="H652" s="284"/>
      <c r="I652" s="284"/>
      <c r="J652" s="284"/>
      <c r="K652" s="284"/>
      <c r="L652" s="285"/>
      <c r="M652" s="285"/>
      <c r="N652" s="286"/>
      <c r="P652" s="6"/>
      <c r="Q652" s="6"/>
      <c r="R652" s="6"/>
    </row>
    <row r="653" spans="1:18" ht="13.5" thickBot="1" x14ac:dyDescent="0.25">
      <c r="B653" s="287"/>
      <c r="C653" s="398" t="s">
        <v>145</v>
      </c>
      <c r="D653" s="399"/>
      <c r="E653" s="400"/>
      <c r="F653" s="951"/>
      <c r="G653" s="290"/>
      <c r="H653" s="290"/>
      <c r="I653" s="290"/>
      <c r="J653" s="291"/>
      <c r="K653" s="291"/>
      <c r="L653" s="288"/>
      <c r="M653" s="288"/>
      <c r="N653" s="292"/>
      <c r="P653" s="6"/>
      <c r="Q653" s="6"/>
      <c r="R653" s="6"/>
    </row>
    <row r="654" spans="1:18" ht="13.5" thickBot="1" x14ac:dyDescent="0.25">
      <c r="B654" s="295"/>
      <c r="C654" s="296" t="s">
        <v>146</v>
      </c>
      <c r="D654" s="296"/>
      <c r="E654" s="297"/>
      <c r="F654" s="952"/>
      <c r="G654" s="298"/>
      <c r="H654" s="298"/>
      <c r="I654" s="298"/>
      <c r="J654" s="299"/>
      <c r="K654" s="299"/>
      <c r="L654" s="300"/>
      <c r="M654" s="300"/>
      <c r="N654" s="301"/>
      <c r="P654" s="6"/>
      <c r="Q654" s="6"/>
      <c r="R654" s="6"/>
    </row>
    <row r="655" spans="1:18" s="4" customFormat="1" ht="25.5" thickBot="1" x14ac:dyDescent="0.3">
      <c r="B655" s="208"/>
      <c r="C655" s="209"/>
      <c r="D655" s="210" t="s">
        <v>0</v>
      </c>
      <c r="E655" s="211" t="s">
        <v>345</v>
      </c>
      <c r="F655" s="949" t="s">
        <v>346</v>
      </c>
      <c r="G655" s="212" t="s">
        <v>347</v>
      </c>
      <c r="H655" s="213" t="s">
        <v>348</v>
      </c>
      <c r="I655" s="213" t="s">
        <v>349</v>
      </c>
      <c r="J655" s="214" t="s">
        <v>350</v>
      </c>
      <c r="K655" s="215" t="s">
        <v>351</v>
      </c>
      <c r="L655" s="63" t="s">
        <v>7</v>
      </c>
      <c r="M655" s="216" t="s">
        <v>8</v>
      </c>
      <c r="N655" s="63" t="s">
        <v>352</v>
      </c>
    </row>
    <row r="656" spans="1:18" ht="13.5" thickBot="1" x14ac:dyDescent="0.25">
      <c r="A656" s="1">
        <v>251</v>
      </c>
      <c r="B656" s="29">
        <v>2111</v>
      </c>
      <c r="C656" s="30">
        <v>5512</v>
      </c>
      <c r="D656" s="31" t="s">
        <v>147</v>
      </c>
      <c r="E656" s="32">
        <v>20</v>
      </c>
      <c r="F656" s="871">
        <v>0</v>
      </c>
      <c r="G656" s="34">
        <v>13</v>
      </c>
      <c r="H656" s="33">
        <v>13</v>
      </c>
      <c r="I656" s="34">
        <v>13</v>
      </c>
      <c r="J656" s="35">
        <v>0</v>
      </c>
      <c r="K656" s="362">
        <f>J656-F656</f>
        <v>0</v>
      </c>
      <c r="L656" s="22">
        <v>0</v>
      </c>
      <c r="M656" s="21">
        <v>0</v>
      </c>
      <c r="N656" s="21">
        <v>0</v>
      </c>
      <c r="P656" s="6"/>
      <c r="Q656" s="6"/>
      <c r="R656" s="6"/>
    </row>
    <row r="657" spans="1:18" ht="13.5" thickBot="1" x14ac:dyDescent="0.25">
      <c r="B657" s="832"/>
      <c r="C657" s="833"/>
      <c r="D657" s="199" t="s">
        <v>47</v>
      </c>
      <c r="E657" s="834">
        <f t="shared" ref="E657:N657" si="121">SUM(E656)</f>
        <v>20</v>
      </c>
      <c r="F657" s="936">
        <f t="shared" si="121"/>
        <v>0</v>
      </c>
      <c r="G657" s="635">
        <f t="shared" si="121"/>
        <v>13</v>
      </c>
      <c r="H657" s="690">
        <f t="shared" si="121"/>
        <v>13</v>
      </c>
      <c r="I657" s="635">
        <f t="shared" si="121"/>
        <v>13</v>
      </c>
      <c r="J657" s="691">
        <f t="shared" si="121"/>
        <v>0</v>
      </c>
      <c r="K657" s="635">
        <f t="shared" si="121"/>
        <v>0</v>
      </c>
      <c r="L657" s="690">
        <f t="shared" si="121"/>
        <v>0</v>
      </c>
      <c r="M657" s="635">
        <f t="shared" si="121"/>
        <v>0</v>
      </c>
      <c r="N657" s="635">
        <f t="shared" si="121"/>
        <v>0</v>
      </c>
      <c r="P657" s="6"/>
      <c r="Q657" s="6"/>
      <c r="R657" s="6"/>
    </row>
    <row r="658" spans="1:18" x14ac:dyDescent="0.2">
      <c r="B658" s="835"/>
      <c r="C658" s="836"/>
      <c r="D658" s="200"/>
      <c r="E658" s="168"/>
      <c r="F658" s="871"/>
      <c r="G658" s="33"/>
      <c r="H658" s="33"/>
      <c r="I658" s="33"/>
      <c r="J658" s="80"/>
      <c r="K658" s="33"/>
      <c r="L658" s="33"/>
      <c r="M658" s="33"/>
      <c r="N658" s="33"/>
      <c r="P658" s="6"/>
      <c r="Q658" s="6"/>
      <c r="R658" s="6"/>
    </row>
    <row r="659" spans="1:18" x14ac:dyDescent="0.2">
      <c r="B659" s="835"/>
      <c r="C659" s="836"/>
      <c r="D659" s="200"/>
      <c r="E659" s="168"/>
      <c r="F659" s="871"/>
      <c r="G659" s="33"/>
      <c r="H659" s="33"/>
      <c r="I659" s="33"/>
      <c r="J659" s="80"/>
      <c r="K659" s="33"/>
      <c r="L659" s="33"/>
      <c r="M659" s="33"/>
      <c r="N659" s="33"/>
      <c r="P659" s="6"/>
      <c r="Q659" s="6"/>
      <c r="R659" s="6"/>
    </row>
    <row r="660" spans="1:18" x14ac:dyDescent="0.2">
      <c r="B660" s="835"/>
      <c r="C660" s="836"/>
      <c r="D660" s="200"/>
      <c r="E660" s="168"/>
      <c r="F660" s="871"/>
      <c r="G660" s="33"/>
      <c r="H660" s="33"/>
      <c r="I660" s="33"/>
      <c r="J660" s="80"/>
      <c r="K660" s="33"/>
      <c r="L660" s="33"/>
      <c r="M660" s="33"/>
      <c r="N660" s="33"/>
      <c r="P660" s="6"/>
      <c r="Q660" s="6"/>
      <c r="R660" s="6"/>
    </row>
    <row r="661" spans="1:18" x14ac:dyDescent="0.2">
      <c r="B661" s="835"/>
      <c r="C661" s="836"/>
      <c r="D661" s="200"/>
      <c r="E661" s="168"/>
      <c r="F661" s="871"/>
      <c r="G661" s="33"/>
      <c r="H661" s="33"/>
      <c r="I661" s="33"/>
      <c r="J661" s="80"/>
      <c r="K661" s="33"/>
      <c r="L661" s="33"/>
      <c r="M661" s="33"/>
      <c r="N661" s="33"/>
      <c r="P661" s="6"/>
      <c r="Q661" s="6"/>
      <c r="R661" s="6"/>
    </row>
    <row r="662" spans="1:18" x14ac:dyDescent="0.2">
      <c r="B662" s="835"/>
      <c r="C662" s="836"/>
      <c r="D662" s="200"/>
      <c r="E662" s="168"/>
      <c r="F662" s="871"/>
      <c r="G662" s="33"/>
      <c r="H662" s="33"/>
      <c r="I662" s="33"/>
      <c r="J662" s="80"/>
      <c r="K662" s="33"/>
      <c r="L662" s="33"/>
      <c r="M662" s="33"/>
      <c r="N662" s="33"/>
      <c r="P662" s="6"/>
      <c r="Q662" s="6"/>
      <c r="R662" s="6"/>
    </row>
    <row r="663" spans="1:18" ht="13.5" thickBot="1" x14ac:dyDescent="0.25">
      <c r="B663" s="274"/>
      <c r="C663" s="275"/>
      <c r="D663" s="275"/>
      <c r="E663" s="416"/>
      <c r="F663" s="869"/>
      <c r="G663" s="278"/>
      <c r="H663" s="278"/>
      <c r="I663" s="278"/>
      <c r="J663" s="278"/>
      <c r="K663" s="278"/>
      <c r="L663" s="279"/>
      <c r="M663" s="279"/>
      <c r="N663" s="279"/>
      <c r="P663" s="6"/>
      <c r="Q663" s="6"/>
      <c r="R663" s="6"/>
    </row>
    <row r="664" spans="1:18" ht="13.5" thickBot="1" x14ac:dyDescent="0.25">
      <c r="B664" s="468"/>
      <c r="C664" s="285"/>
      <c r="D664" s="285"/>
      <c r="E664" s="469"/>
      <c r="F664" s="950"/>
      <c r="G664" s="284"/>
      <c r="H664" s="284"/>
      <c r="I664" s="284"/>
      <c r="J664" s="284"/>
      <c r="K664" s="284"/>
      <c r="L664" s="285"/>
      <c r="M664" s="285"/>
      <c r="N664" s="286"/>
      <c r="P664" s="6"/>
      <c r="Q664" s="6"/>
      <c r="R664" s="6"/>
    </row>
    <row r="665" spans="1:18" ht="13.5" thickBot="1" x14ac:dyDescent="0.25">
      <c r="B665" s="287"/>
      <c r="C665" s="398" t="s">
        <v>69</v>
      </c>
      <c r="D665" s="399"/>
      <c r="E665" s="400"/>
      <c r="F665" s="951"/>
      <c r="G665" s="290"/>
      <c r="H665" s="290"/>
      <c r="I665" s="290"/>
      <c r="J665" s="291"/>
      <c r="K665" s="291"/>
      <c r="L665" s="288"/>
      <c r="M665" s="288"/>
      <c r="N665" s="292"/>
      <c r="P665" s="6"/>
      <c r="Q665" s="6"/>
      <c r="R665" s="6"/>
    </row>
    <row r="666" spans="1:18" x14ac:dyDescent="0.2">
      <c r="B666" s="287"/>
      <c r="C666" s="293" t="s">
        <v>131</v>
      </c>
      <c r="D666" s="293"/>
      <c r="E666" s="294"/>
      <c r="F666" s="951"/>
      <c r="G666" s="290"/>
      <c r="H666" s="290"/>
      <c r="I666" s="290"/>
      <c r="J666" s="291"/>
      <c r="K666" s="291"/>
      <c r="L666" s="288"/>
      <c r="M666" s="288"/>
      <c r="N666" s="292"/>
      <c r="P666" s="6"/>
      <c r="Q666" s="6"/>
      <c r="R666" s="6"/>
    </row>
    <row r="667" spans="1:18" ht="13.5" thickBot="1" x14ac:dyDescent="0.25">
      <c r="B667" s="295"/>
      <c r="C667" s="296"/>
      <c r="D667" s="296"/>
      <c r="E667" s="297"/>
      <c r="F667" s="952"/>
      <c r="G667" s="298"/>
      <c r="H667" s="298"/>
      <c r="I667" s="298"/>
      <c r="J667" s="299"/>
      <c r="K667" s="299"/>
      <c r="L667" s="300"/>
      <c r="M667" s="300"/>
      <c r="N667" s="301"/>
      <c r="P667" s="6"/>
      <c r="Q667" s="6"/>
      <c r="R667" s="6"/>
    </row>
    <row r="668" spans="1:18" s="4" customFormat="1" ht="25.5" thickBot="1" x14ac:dyDescent="0.3">
      <c r="B668" s="208"/>
      <c r="C668" s="209"/>
      <c r="D668" s="210" t="s">
        <v>0</v>
      </c>
      <c r="E668" s="211" t="s">
        <v>345</v>
      </c>
      <c r="F668" s="949" t="s">
        <v>346</v>
      </c>
      <c r="G668" s="212" t="s">
        <v>347</v>
      </c>
      <c r="H668" s="213" t="s">
        <v>348</v>
      </c>
      <c r="I668" s="213" t="s">
        <v>349</v>
      </c>
      <c r="J668" s="214" t="s">
        <v>350</v>
      </c>
      <c r="K668" s="215" t="s">
        <v>351</v>
      </c>
      <c r="L668" s="62" t="s">
        <v>7</v>
      </c>
      <c r="M668" s="216" t="s">
        <v>8</v>
      </c>
      <c r="N668" s="63" t="s">
        <v>352</v>
      </c>
    </row>
    <row r="669" spans="1:18" x14ac:dyDescent="0.2">
      <c r="A669" s="1">
        <v>252</v>
      </c>
      <c r="B669" s="201">
        <v>5132</v>
      </c>
      <c r="C669" s="202">
        <v>5512</v>
      </c>
      <c r="D669" s="203" t="s">
        <v>329</v>
      </c>
      <c r="E669" s="136">
        <v>28</v>
      </c>
      <c r="F669" s="946">
        <v>50</v>
      </c>
      <c r="G669" s="37">
        <v>50</v>
      </c>
      <c r="H669" s="38">
        <v>34</v>
      </c>
      <c r="I669" s="37">
        <v>50</v>
      </c>
      <c r="J669" s="39">
        <v>50</v>
      </c>
      <c r="K669" s="362">
        <f>J669-F669</f>
        <v>0</v>
      </c>
      <c r="L669" s="36">
        <v>50</v>
      </c>
      <c r="M669" s="36">
        <v>50</v>
      </c>
      <c r="N669" s="36">
        <v>50</v>
      </c>
      <c r="P669" s="6"/>
      <c r="Q669" s="6"/>
      <c r="R669" s="6"/>
    </row>
    <row r="670" spans="1:18" x14ac:dyDescent="0.2">
      <c r="A670" s="1">
        <v>253</v>
      </c>
      <c r="B670" s="204">
        <v>5133</v>
      </c>
      <c r="C670" s="205">
        <v>5512</v>
      </c>
      <c r="D670" s="206" t="s">
        <v>330</v>
      </c>
      <c r="E670" s="207">
        <v>2</v>
      </c>
      <c r="F670" s="947">
        <v>2</v>
      </c>
      <c r="G670" s="48">
        <v>2</v>
      </c>
      <c r="H670" s="49">
        <v>0</v>
      </c>
      <c r="I670" s="48">
        <v>2</v>
      </c>
      <c r="J670" s="50">
        <v>2</v>
      </c>
      <c r="K670" s="183">
        <f>J670-F670</f>
        <v>0</v>
      </c>
      <c r="L670" s="47">
        <v>2</v>
      </c>
      <c r="M670" s="47">
        <v>2</v>
      </c>
      <c r="N670" s="47">
        <v>2</v>
      </c>
      <c r="P670" s="6"/>
      <c r="Q670" s="6"/>
      <c r="R670" s="6"/>
    </row>
    <row r="671" spans="1:18" x14ac:dyDescent="0.2">
      <c r="A671" s="1">
        <v>254</v>
      </c>
      <c r="B671" s="329">
        <v>5134</v>
      </c>
      <c r="C671" s="330">
        <v>5512</v>
      </c>
      <c r="D671" s="148" t="s">
        <v>331</v>
      </c>
      <c r="E671" s="149">
        <v>81</v>
      </c>
      <c r="F671" s="877">
        <v>90</v>
      </c>
      <c r="G671" s="327">
        <v>90</v>
      </c>
      <c r="H671" s="183">
        <v>18</v>
      </c>
      <c r="I671" s="327">
        <v>90</v>
      </c>
      <c r="J671" s="333">
        <v>90</v>
      </c>
      <c r="K671" s="183">
        <f>J671-F671</f>
        <v>0</v>
      </c>
      <c r="L671" s="332">
        <v>90</v>
      </c>
      <c r="M671" s="332">
        <v>90</v>
      </c>
      <c r="N671" s="332">
        <v>90</v>
      </c>
      <c r="P671" s="6"/>
      <c r="Q671" s="6"/>
      <c r="R671" s="6"/>
    </row>
    <row r="672" spans="1:18" x14ac:dyDescent="0.2">
      <c r="A672" s="1">
        <v>255</v>
      </c>
      <c r="B672" s="329">
        <v>5136</v>
      </c>
      <c r="C672" s="330">
        <v>5512</v>
      </c>
      <c r="D672" s="148" t="s">
        <v>332</v>
      </c>
      <c r="E672" s="149">
        <v>0</v>
      </c>
      <c r="F672" s="877">
        <v>1</v>
      </c>
      <c r="G672" s="327">
        <v>1</v>
      </c>
      <c r="H672" s="183">
        <v>0</v>
      </c>
      <c r="I672" s="327">
        <v>1</v>
      </c>
      <c r="J672" s="333">
        <v>1</v>
      </c>
      <c r="K672" s="183">
        <f>J672-F672</f>
        <v>0</v>
      </c>
      <c r="L672" s="332">
        <v>1</v>
      </c>
      <c r="M672" s="332">
        <v>1</v>
      </c>
      <c r="N672" s="332">
        <v>1</v>
      </c>
      <c r="P672" s="6"/>
      <c r="Q672" s="6"/>
      <c r="R672" s="6"/>
    </row>
    <row r="673" spans="1:18" x14ac:dyDescent="0.2">
      <c r="A673" s="1">
        <v>256</v>
      </c>
      <c r="B673" s="95">
        <v>5137</v>
      </c>
      <c r="C673" s="96">
        <v>5512</v>
      </c>
      <c r="D673" s="97" t="s">
        <v>291</v>
      </c>
      <c r="E673" s="98">
        <v>214</v>
      </c>
      <c r="F673" s="909">
        <v>250</v>
      </c>
      <c r="G673" s="100">
        <v>263</v>
      </c>
      <c r="H673" s="99">
        <v>79</v>
      </c>
      <c r="I673" s="100">
        <v>263</v>
      </c>
      <c r="J673" s="69">
        <v>250</v>
      </c>
      <c r="K673" s="99">
        <f t="shared" ref="K673:K691" si="122">J673-F673</f>
        <v>0</v>
      </c>
      <c r="L673" s="68">
        <v>250</v>
      </c>
      <c r="M673" s="68">
        <v>250</v>
      </c>
      <c r="N673" s="68">
        <v>250</v>
      </c>
      <c r="P673" s="6"/>
      <c r="Q673" s="6"/>
      <c r="R673" s="6"/>
    </row>
    <row r="674" spans="1:18" x14ac:dyDescent="0.2">
      <c r="A674" s="1">
        <v>257</v>
      </c>
      <c r="B674" s="329">
        <v>5139</v>
      </c>
      <c r="C674" s="330">
        <v>5512</v>
      </c>
      <c r="D674" s="148" t="s">
        <v>191</v>
      </c>
      <c r="E674" s="149">
        <v>139</v>
      </c>
      <c r="F674" s="877">
        <v>100</v>
      </c>
      <c r="G674" s="327">
        <v>100</v>
      </c>
      <c r="H674" s="183">
        <v>60</v>
      </c>
      <c r="I674" s="327">
        <v>100</v>
      </c>
      <c r="J674" s="333">
        <v>100</v>
      </c>
      <c r="K674" s="183">
        <f>J674-F674</f>
        <v>0</v>
      </c>
      <c r="L674" s="332">
        <v>100</v>
      </c>
      <c r="M674" s="332">
        <v>100</v>
      </c>
      <c r="N674" s="332">
        <v>100</v>
      </c>
      <c r="P674" s="6"/>
      <c r="Q674" s="6"/>
      <c r="R674" s="6"/>
    </row>
    <row r="675" spans="1:18" x14ac:dyDescent="0.2">
      <c r="A675" s="1">
        <v>258</v>
      </c>
      <c r="B675" s="329">
        <v>5139</v>
      </c>
      <c r="C675" s="330">
        <v>5512</v>
      </c>
      <c r="D675" s="148" t="s">
        <v>333</v>
      </c>
      <c r="E675" s="149">
        <v>2</v>
      </c>
      <c r="F675" s="877">
        <v>0</v>
      </c>
      <c r="G675" s="327">
        <v>6</v>
      </c>
      <c r="H675" s="183">
        <v>5</v>
      </c>
      <c r="I675" s="327">
        <v>6</v>
      </c>
      <c r="J675" s="333">
        <v>0</v>
      </c>
      <c r="K675" s="183">
        <f t="shared" si="122"/>
        <v>0</v>
      </c>
      <c r="L675" s="332">
        <v>0</v>
      </c>
      <c r="M675" s="332">
        <v>0</v>
      </c>
      <c r="N675" s="332">
        <v>0</v>
      </c>
      <c r="P675" s="6"/>
      <c r="Q675" s="6"/>
      <c r="R675" s="6"/>
    </row>
    <row r="676" spans="1:18" x14ac:dyDescent="0.2">
      <c r="A676" s="1">
        <v>259</v>
      </c>
      <c r="B676" s="329">
        <v>5151</v>
      </c>
      <c r="C676" s="330">
        <v>5512</v>
      </c>
      <c r="D676" s="148" t="s">
        <v>334</v>
      </c>
      <c r="E676" s="149">
        <v>10</v>
      </c>
      <c r="F676" s="877">
        <v>8</v>
      </c>
      <c r="G676" s="327">
        <v>28</v>
      </c>
      <c r="H676" s="183">
        <v>23</v>
      </c>
      <c r="I676" s="327">
        <v>28</v>
      </c>
      <c r="J676" s="333">
        <v>28</v>
      </c>
      <c r="K676" s="183">
        <f t="shared" si="122"/>
        <v>20</v>
      </c>
      <c r="L676" s="332">
        <v>28</v>
      </c>
      <c r="M676" s="332">
        <v>28</v>
      </c>
      <c r="N676" s="332">
        <v>28</v>
      </c>
      <c r="P676" s="6"/>
      <c r="Q676" s="6"/>
      <c r="R676" s="6"/>
    </row>
    <row r="677" spans="1:18" x14ac:dyDescent="0.2">
      <c r="A677" s="1">
        <v>260</v>
      </c>
      <c r="B677" s="103">
        <v>5153</v>
      </c>
      <c r="C677" s="104">
        <v>5512</v>
      </c>
      <c r="D677" s="105" t="s">
        <v>210</v>
      </c>
      <c r="E677" s="106">
        <v>161</v>
      </c>
      <c r="F677" s="883">
        <v>140</v>
      </c>
      <c r="G677" s="108">
        <v>140</v>
      </c>
      <c r="H677" s="107">
        <v>134</v>
      </c>
      <c r="I677" s="108">
        <v>140</v>
      </c>
      <c r="J677" s="379">
        <v>140</v>
      </c>
      <c r="K677" s="107">
        <f t="shared" si="122"/>
        <v>0</v>
      </c>
      <c r="L677" s="514">
        <v>140</v>
      </c>
      <c r="M677" s="514">
        <v>140</v>
      </c>
      <c r="N677" s="514">
        <v>140</v>
      </c>
      <c r="P677" s="6"/>
      <c r="Q677" s="6"/>
      <c r="R677" s="6"/>
    </row>
    <row r="678" spans="1:18" x14ac:dyDescent="0.2">
      <c r="A678" s="1">
        <v>261</v>
      </c>
      <c r="B678" s="329">
        <v>5154</v>
      </c>
      <c r="C678" s="330">
        <v>5512</v>
      </c>
      <c r="D678" s="148" t="s">
        <v>194</v>
      </c>
      <c r="E678" s="149">
        <v>83</v>
      </c>
      <c r="F678" s="877">
        <v>70</v>
      </c>
      <c r="G678" s="327">
        <v>70</v>
      </c>
      <c r="H678" s="183">
        <v>28</v>
      </c>
      <c r="I678" s="327">
        <v>70</v>
      </c>
      <c r="J678" s="333">
        <v>70</v>
      </c>
      <c r="K678" s="183">
        <f t="shared" si="122"/>
        <v>0</v>
      </c>
      <c r="L678" s="332">
        <v>70</v>
      </c>
      <c r="M678" s="332">
        <v>70</v>
      </c>
      <c r="N678" s="332">
        <v>70</v>
      </c>
      <c r="P678" s="6"/>
      <c r="Q678" s="6"/>
      <c r="R678" s="6"/>
    </row>
    <row r="679" spans="1:18" x14ac:dyDescent="0.2">
      <c r="A679" s="1">
        <v>262</v>
      </c>
      <c r="B679" s="329">
        <v>5156</v>
      </c>
      <c r="C679" s="330">
        <v>5512</v>
      </c>
      <c r="D679" s="148" t="s">
        <v>335</v>
      </c>
      <c r="E679" s="149">
        <v>217</v>
      </c>
      <c r="F679" s="877">
        <v>180</v>
      </c>
      <c r="G679" s="327">
        <v>180</v>
      </c>
      <c r="H679" s="183">
        <v>160</v>
      </c>
      <c r="I679" s="327">
        <v>180</v>
      </c>
      <c r="J679" s="333">
        <v>190</v>
      </c>
      <c r="K679" s="183">
        <f t="shared" si="122"/>
        <v>10</v>
      </c>
      <c r="L679" s="332">
        <v>190</v>
      </c>
      <c r="M679" s="332">
        <v>190</v>
      </c>
      <c r="N679" s="332">
        <v>190</v>
      </c>
      <c r="P679" s="6"/>
      <c r="Q679" s="6"/>
      <c r="R679" s="6"/>
    </row>
    <row r="680" spans="1:18" x14ac:dyDescent="0.2">
      <c r="A680" s="1">
        <v>263</v>
      </c>
      <c r="B680" s="95">
        <v>5161</v>
      </c>
      <c r="C680" s="96">
        <v>5512</v>
      </c>
      <c r="D680" s="97" t="s">
        <v>261</v>
      </c>
      <c r="E680" s="98">
        <v>0</v>
      </c>
      <c r="F680" s="909">
        <v>1</v>
      </c>
      <c r="G680" s="100">
        <v>1</v>
      </c>
      <c r="H680" s="99">
        <v>0</v>
      </c>
      <c r="I680" s="100">
        <v>1</v>
      </c>
      <c r="J680" s="69">
        <v>1</v>
      </c>
      <c r="K680" s="183">
        <f>J680-F680</f>
        <v>0</v>
      </c>
      <c r="L680" s="68">
        <v>1</v>
      </c>
      <c r="M680" s="68">
        <v>1</v>
      </c>
      <c r="N680" s="68">
        <v>1</v>
      </c>
      <c r="P680" s="6"/>
      <c r="Q680" s="6"/>
      <c r="R680" s="6"/>
    </row>
    <row r="681" spans="1:18" x14ac:dyDescent="0.2">
      <c r="A681" s="1">
        <v>264</v>
      </c>
      <c r="B681" s="95">
        <v>5162</v>
      </c>
      <c r="C681" s="96">
        <v>5512</v>
      </c>
      <c r="D681" s="97" t="s">
        <v>204</v>
      </c>
      <c r="E681" s="98">
        <v>72</v>
      </c>
      <c r="F681" s="909">
        <v>70</v>
      </c>
      <c r="G681" s="100">
        <v>70</v>
      </c>
      <c r="H681" s="99">
        <v>55</v>
      </c>
      <c r="I681" s="100">
        <v>70</v>
      </c>
      <c r="J681" s="69">
        <v>70</v>
      </c>
      <c r="K681" s="183">
        <f t="shared" si="122"/>
        <v>0</v>
      </c>
      <c r="L681" s="68">
        <v>70</v>
      </c>
      <c r="M681" s="68">
        <v>70</v>
      </c>
      <c r="N681" s="68">
        <v>70</v>
      </c>
      <c r="P681" s="6"/>
      <c r="Q681" s="6"/>
      <c r="R681" s="6"/>
    </row>
    <row r="682" spans="1:18" x14ac:dyDescent="0.2">
      <c r="A682" s="1">
        <v>265</v>
      </c>
      <c r="B682" s="329">
        <v>5163</v>
      </c>
      <c r="C682" s="330">
        <v>5512</v>
      </c>
      <c r="D682" s="148" t="s">
        <v>336</v>
      </c>
      <c r="E682" s="149">
        <v>35</v>
      </c>
      <c r="F682" s="877">
        <v>35</v>
      </c>
      <c r="G682" s="327">
        <v>35</v>
      </c>
      <c r="H682" s="183">
        <v>8</v>
      </c>
      <c r="I682" s="327">
        <v>35</v>
      </c>
      <c r="J682" s="333">
        <v>35</v>
      </c>
      <c r="K682" s="183">
        <f t="shared" si="122"/>
        <v>0</v>
      </c>
      <c r="L682" s="332">
        <v>35</v>
      </c>
      <c r="M682" s="332">
        <v>35</v>
      </c>
      <c r="N682" s="332">
        <v>35</v>
      </c>
      <c r="P682" s="6"/>
      <c r="Q682" s="6"/>
      <c r="R682" s="6"/>
    </row>
    <row r="683" spans="1:18" x14ac:dyDescent="0.2">
      <c r="A683" s="1">
        <v>266</v>
      </c>
      <c r="B683" s="329">
        <v>5164</v>
      </c>
      <c r="C683" s="330">
        <v>5512</v>
      </c>
      <c r="D683" s="148" t="s">
        <v>205</v>
      </c>
      <c r="E683" s="149">
        <v>16</v>
      </c>
      <c r="F683" s="877">
        <v>15</v>
      </c>
      <c r="G683" s="327">
        <v>15</v>
      </c>
      <c r="H683" s="183">
        <v>12</v>
      </c>
      <c r="I683" s="327">
        <v>15</v>
      </c>
      <c r="J683" s="333">
        <v>15</v>
      </c>
      <c r="K683" s="183">
        <f t="shared" si="122"/>
        <v>0</v>
      </c>
      <c r="L683" s="332">
        <v>15</v>
      </c>
      <c r="M683" s="332">
        <v>15</v>
      </c>
      <c r="N683" s="332">
        <v>15</v>
      </c>
      <c r="P683" s="6"/>
      <c r="Q683" s="6"/>
      <c r="R683" s="6"/>
    </row>
    <row r="684" spans="1:18" x14ac:dyDescent="0.2">
      <c r="A684" s="1">
        <v>268</v>
      </c>
      <c r="B684" s="329">
        <v>5167</v>
      </c>
      <c r="C684" s="330">
        <v>5512</v>
      </c>
      <c r="D684" s="148" t="s">
        <v>337</v>
      </c>
      <c r="E684" s="149">
        <v>71</v>
      </c>
      <c r="F684" s="877">
        <v>50</v>
      </c>
      <c r="G684" s="327">
        <v>50</v>
      </c>
      <c r="H684" s="183">
        <v>32</v>
      </c>
      <c r="I684" s="327">
        <v>50</v>
      </c>
      <c r="J684" s="333">
        <v>50</v>
      </c>
      <c r="K684" s="183">
        <f t="shared" si="122"/>
        <v>0</v>
      </c>
      <c r="L684" s="332">
        <v>50</v>
      </c>
      <c r="M684" s="332">
        <v>50</v>
      </c>
      <c r="N684" s="332">
        <v>50</v>
      </c>
      <c r="P684" s="6"/>
      <c r="Q684" s="6"/>
      <c r="R684" s="6"/>
    </row>
    <row r="685" spans="1:18" x14ac:dyDescent="0.2">
      <c r="A685" s="1">
        <v>269</v>
      </c>
      <c r="B685" s="329">
        <v>5169</v>
      </c>
      <c r="C685" s="330">
        <v>5512</v>
      </c>
      <c r="D685" s="148" t="s">
        <v>211</v>
      </c>
      <c r="E685" s="149">
        <v>117</v>
      </c>
      <c r="F685" s="877">
        <v>120</v>
      </c>
      <c r="G685" s="327">
        <v>120</v>
      </c>
      <c r="H685" s="183">
        <v>25</v>
      </c>
      <c r="I685" s="327">
        <v>120</v>
      </c>
      <c r="J685" s="333">
        <v>120</v>
      </c>
      <c r="K685" s="183">
        <f t="shared" si="122"/>
        <v>0</v>
      </c>
      <c r="L685" s="332">
        <v>120</v>
      </c>
      <c r="M685" s="332">
        <v>120</v>
      </c>
      <c r="N685" s="332">
        <v>120</v>
      </c>
      <c r="P685" s="6"/>
      <c r="Q685" s="6"/>
      <c r="R685" s="6"/>
    </row>
    <row r="686" spans="1:18" x14ac:dyDescent="0.2">
      <c r="A686" s="1">
        <v>270</v>
      </c>
      <c r="B686" s="329">
        <v>5169</v>
      </c>
      <c r="C686" s="330">
        <v>5512</v>
      </c>
      <c r="D686" s="148" t="s">
        <v>338</v>
      </c>
      <c r="E686" s="149">
        <v>4</v>
      </c>
      <c r="F686" s="877">
        <v>50</v>
      </c>
      <c r="G686" s="327">
        <v>44</v>
      </c>
      <c r="H686" s="183">
        <v>11</v>
      </c>
      <c r="I686" s="327">
        <v>44</v>
      </c>
      <c r="J686" s="333">
        <v>20</v>
      </c>
      <c r="K686" s="183">
        <f t="shared" si="122"/>
        <v>-30</v>
      </c>
      <c r="L686" s="332">
        <v>20</v>
      </c>
      <c r="M686" s="332">
        <v>20</v>
      </c>
      <c r="N686" s="332">
        <v>20</v>
      </c>
      <c r="P686" s="6"/>
      <c r="Q686" s="6"/>
      <c r="R686" s="6"/>
    </row>
    <row r="687" spans="1:18" x14ac:dyDescent="0.2">
      <c r="A687" s="1">
        <v>271</v>
      </c>
      <c r="B687" s="329">
        <v>5171</v>
      </c>
      <c r="C687" s="330">
        <v>5512</v>
      </c>
      <c r="D687" s="148" t="s">
        <v>196</v>
      </c>
      <c r="E687" s="149">
        <v>387</v>
      </c>
      <c r="F687" s="877">
        <v>400</v>
      </c>
      <c r="G687" s="327">
        <v>380</v>
      </c>
      <c r="H687" s="183">
        <v>104</v>
      </c>
      <c r="I687" s="327">
        <v>380</v>
      </c>
      <c r="J687" s="333">
        <v>400</v>
      </c>
      <c r="K687" s="183">
        <f t="shared" si="122"/>
        <v>0</v>
      </c>
      <c r="L687" s="332">
        <v>400</v>
      </c>
      <c r="M687" s="332">
        <v>400</v>
      </c>
      <c r="N687" s="332">
        <v>400</v>
      </c>
      <c r="P687" s="6"/>
      <c r="Q687" s="6"/>
      <c r="R687" s="6"/>
    </row>
    <row r="688" spans="1:18" x14ac:dyDescent="0.2">
      <c r="A688" s="1">
        <v>272</v>
      </c>
      <c r="B688" s="329">
        <v>5171</v>
      </c>
      <c r="C688" s="330">
        <v>5512</v>
      </c>
      <c r="D688" s="148" t="s">
        <v>339</v>
      </c>
      <c r="E688" s="149">
        <v>28</v>
      </c>
      <c r="F688" s="877">
        <v>30</v>
      </c>
      <c r="G688" s="327">
        <v>210</v>
      </c>
      <c r="H688" s="183">
        <v>11</v>
      </c>
      <c r="I688" s="327">
        <v>210</v>
      </c>
      <c r="J688" s="333">
        <v>50</v>
      </c>
      <c r="K688" s="183">
        <f>J688-F688</f>
        <v>20</v>
      </c>
      <c r="L688" s="332">
        <v>50</v>
      </c>
      <c r="M688" s="332">
        <v>50</v>
      </c>
      <c r="N688" s="332">
        <v>50</v>
      </c>
      <c r="P688" s="6"/>
      <c r="Q688" s="6"/>
      <c r="R688" s="6"/>
    </row>
    <row r="689" spans="1:18" x14ac:dyDescent="0.2">
      <c r="A689" s="1">
        <v>273</v>
      </c>
      <c r="B689" s="103">
        <v>5173</v>
      </c>
      <c r="C689" s="104">
        <v>5512</v>
      </c>
      <c r="D689" s="105" t="s">
        <v>340</v>
      </c>
      <c r="E689" s="106">
        <v>0</v>
      </c>
      <c r="F689" s="883">
        <v>1</v>
      </c>
      <c r="G689" s="108">
        <v>1</v>
      </c>
      <c r="H689" s="107">
        <v>0</v>
      </c>
      <c r="I689" s="108">
        <v>1</v>
      </c>
      <c r="J689" s="379">
        <v>1</v>
      </c>
      <c r="K689" s="183">
        <f t="shared" si="122"/>
        <v>0</v>
      </c>
      <c r="L689" s="514">
        <v>1</v>
      </c>
      <c r="M689" s="514">
        <v>1</v>
      </c>
      <c r="N689" s="514">
        <v>1</v>
      </c>
      <c r="P689" s="6"/>
      <c r="Q689" s="6"/>
      <c r="R689" s="6"/>
    </row>
    <row r="690" spans="1:18" x14ac:dyDescent="0.2">
      <c r="A690" s="1">
        <v>274</v>
      </c>
      <c r="B690" s="103">
        <v>5175</v>
      </c>
      <c r="C690" s="104">
        <v>5512</v>
      </c>
      <c r="D690" s="105" t="s">
        <v>266</v>
      </c>
      <c r="E690" s="106">
        <v>1</v>
      </c>
      <c r="F690" s="883">
        <v>10</v>
      </c>
      <c r="G690" s="108">
        <v>10</v>
      </c>
      <c r="H690" s="107">
        <v>3</v>
      </c>
      <c r="I690" s="108">
        <v>10</v>
      </c>
      <c r="J690" s="379">
        <v>10</v>
      </c>
      <c r="K690" s="183">
        <f t="shared" si="122"/>
        <v>0</v>
      </c>
      <c r="L690" s="514">
        <v>10</v>
      </c>
      <c r="M690" s="514">
        <v>10</v>
      </c>
      <c r="N690" s="514">
        <v>10</v>
      </c>
      <c r="P690" s="6"/>
      <c r="Q690" s="6"/>
      <c r="R690" s="6"/>
    </row>
    <row r="691" spans="1:18" ht="13.5" thickBot="1" x14ac:dyDescent="0.25">
      <c r="A691" s="1">
        <v>275</v>
      </c>
      <c r="B691" s="103">
        <v>5194</v>
      </c>
      <c r="C691" s="104">
        <v>5512</v>
      </c>
      <c r="D691" s="158" t="s">
        <v>263</v>
      </c>
      <c r="E691" s="87">
        <v>0</v>
      </c>
      <c r="F691" s="945">
        <v>10</v>
      </c>
      <c r="G691" s="89">
        <v>10</v>
      </c>
      <c r="H691" s="88">
        <v>8</v>
      </c>
      <c r="I691" s="89">
        <v>10</v>
      </c>
      <c r="J691" s="829">
        <v>10</v>
      </c>
      <c r="K691" s="88">
        <f t="shared" si="122"/>
        <v>0</v>
      </c>
      <c r="L691" s="828">
        <v>10</v>
      </c>
      <c r="M691" s="828">
        <v>10</v>
      </c>
      <c r="N691" s="828">
        <v>10</v>
      </c>
      <c r="P691" s="6"/>
      <c r="Q691" s="6"/>
      <c r="R691" s="6"/>
    </row>
    <row r="692" spans="1:18" ht="13.5" thickBot="1" x14ac:dyDescent="0.25">
      <c r="B692" s="29"/>
      <c r="C692" s="369"/>
      <c r="D692" s="390" t="s">
        <v>148</v>
      </c>
      <c r="E692" s="246">
        <f t="shared" ref="E692:J692" si="123">SUM(E669:E691)</f>
        <v>1668</v>
      </c>
      <c r="F692" s="860">
        <f t="shared" si="123"/>
        <v>1683</v>
      </c>
      <c r="G692" s="221">
        <f t="shared" si="123"/>
        <v>1876</v>
      </c>
      <c r="H692" s="132">
        <f t="shared" si="123"/>
        <v>810</v>
      </c>
      <c r="I692" s="221">
        <f t="shared" si="123"/>
        <v>1876</v>
      </c>
      <c r="J692" s="222">
        <f t="shared" si="123"/>
        <v>1703</v>
      </c>
      <c r="K692" s="132">
        <f>J692-F692</f>
        <v>20</v>
      </c>
      <c r="L692" s="724">
        <f>SUM(L669:L691)</f>
        <v>1703</v>
      </c>
      <c r="M692" s="725">
        <f>SUM(M669:M691)</f>
        <v>1703</v>
      </c>
      <c r="N692" s="725">
        <f>SUM(N669:N691)</f>
        <v>1703</v>
      </c>
      <c r="P692" s="6"/>
      <c r="Q692" s="6"/>
      <c r="R692" s="6"/>
    </row>
    <row r="693" spans="1:18" ht="13.5" thickBot="1" x14ac:dyDescent="0.25">
      <c r="B693" s="468"/>
      <c r="C693" s="285"/>
      <c r="D693" s="794"/>
      <c r="E693" s="795"/>
      <c r="F693" s="961"/>
      <c r="G693" s="796"/>
      <c r="H693" s="796"/>
      <c r="I693" s="796"/>
      <c r="J693" s="796"/>
      <c r="K693" s="796"/>
      <c r="L693" s="285"/>
      <c r="M693" s="285"/>
      <c r="N693" s="286"/>
      <c r="P693" s="6"/>
      <c r="Q693" s="6"/>
      <c r="R693" s="6"/>
    </row>
    <row r="694" spans="1:18" ht="13.5" thickBot="1" x14ac:dyDescent="0.25">
      <c r="B694" s="287"/>
      <c r="C694" s="797" t="s">
        <v>110</v>
      </c>
      <c r="D694" s="706"/>
      <c r="E694" s="400"/>
      <c r="F694" s="951"/>
      <c r="G694" s="290"/>
      <c r="H694" s="290"/>
      <c r="I694" s="290"/>
      <c r="J694" s="291"/>
      <c r="K694" s="291"/>
      <c r="L694" s="288"/>
      <c r="M694" s="288"/>
      <c r="N694" s="292"/>
      <c r="P694" s="6"/>
      <c r="Q694" s="6"/>
      <c r="R694" s="6"/>
    </row>
    <row r="695" spans="1:18" ht="13.5" thickBot="1" x14ac:dyDescent="0.25">
      <c r="B695" s="295"/>
      <c r="C695" s="621"/>
      <c r="D695" s="296"/>
      <c r="E695" s="297"/>
      <c r="F695" s="952"/>
      <c r="G695" s="298"/>
      <c r="H695" s="298"/>
      <c r="I695" s="298"/>
      <c r="J695" s="299"/>
      <c r="K695" s="299"/>
      <c r="L695" s="300"/>
      <c r="M695" s="300"/>
      <c r="N695" s="301"/>
      <c r="P695" s="6"/>
      <c r="Q695" s="6"/>
      <c r="R695" s="6"/>
    </row>
    <row r="696" spans="1:18" s="4" customFormat="1" ht="25.5" thickBot="1" x14ac:dyDescent="0.3">
      <c r="B696" s="208"/>
      <c r="C696" s="209"/>
      <c r="D696" s="210" t="s">
        <v>0</v>
      </c>
      <c r="E696" s="211" t="s">
        <v>345</v>
      </c>
      <c r="F696" s="949" t="s">
        <v>346</v>
      </c>
      <c r="G696" s="212" t="s">
        <v>347</v>
      </c>
      <c r="H696" s="213" t="s">
        <v>348</v>
      </c>
      <c r="I696" s="213" t="s">
        <v>349</v>
      </c>
      <c r="J696" s="214" t="s">
        <v>350</v>
      </c>
      <c r="K696" s="215" t="s">
        <v>351</v>
      </c>
      <c r="L696" s="63" t="s">
        <v>7</v>
      </c>
      <c r="M696" s="216" t="s">
        <v>8</v>
      </c>
      <c r="N696" s="63" t="s">
        <v>352</v>
      </c>
    </row>
    <row r="697" spans="1:18" x14ac:dyDescent="0.2">
      <c r="A697" s="1">
        <v>276</v>
      </c>
      <c r="B697" s="103">
        <v>6122</v>
      </c>
      <c r="C697" s="104">
        <v>5512</v>
      </c>
      <c r="D697" s="463" t="s">
        <v>341</v>
      </c>
      <c r="E697" s="464">
        <v>89</v>
      </c>
      <c r="F697" s="863">
        <v>55</v>
      </c>
      <c r="G697" s="327">
        <v>55</v>
      </c>
      <c r="H697" s="183">
        <v>53</v>
      </c>
      <c r="I697" s="327">
        <v>55</v>
      </c>
      <c r="J697" s="238">
        <v>300</v>
      </c>
      <c r="K697" s="183">
        <f>J697-F697</f>
        <v>245</v>
      </c>
      <c r="L697" s="66">
        <v>0</v>
      </c>
      <c r="M697" s="170">
        <v>300</v>
      </c>
      <c r="N697" s="51">
        <v>0</v>
      </c>
      <c r="P697" s="6"/>
      <c r="Q697" s="6"/>
      <c r="R697" s="6"/>
    </row>
    <row r="698" spans="1:18" ht="13.5" thickBot="1" x14ac:dyDescent="0.25">
      <c r="A698" s="1">
        <v>277</v>
      </c>
      <c r="B698" s="103">
        <v>6123</v>
      </c>
      <c r="C698" s="104">
        <v>5512</v>
      </c>
      <c r="D698" s="463" t="s">
        <v>342</v>
      </c>
      <c r="E698" s="464">
        <v>0</v>
      </c>
      <c r="F698" s="863">
        <v>0</v>
      </c>
      <c r="G698" s="327">
        <v>0</v>
      </c>
      <c r="H698" s="183">
        <v>0</v>
      </c>
      <c r="I698" s="327">
        <v>0</v>
      </c>
      <c r="J698" s="238">
        <v>0</v>
      </c>
      <c r="K698" s="183">
        <f>J698-F698</f>
        <v>0</v>
      </c>
      <c r="L698" s="66">
        <v>300</v>
      </c>
      <c r="M698" s="170">
        <v>0</v>
      </c>
      <c r="N698" s="51">
        <v>0</v>
      </c>
      <c r="P698" s="6"/>
      <c r="Q698" s="6"/>
      <c r="R698" s="6"/>
    </row>
    <row r="699" spans="1:18" ht="13.5" thickBot="1" x14ac:dyDescent="0.25">
      <c r="B699" s="111"/>
      <c r="C699" s="112"/>
      <c r="D699" s="390" t="s">
        <v>81</v>
      </c>
      <c r="E699" s="246">
        <f t="shared" ref="E699:J699" si="124">SUM(E697:E698)</f>
        <v>89</v>
      </c>
      <c r="F699" s="860">
        <f t="shared" si="124"/>
        <v>55</v>
      </c>
      <c r="G699" s="246">
        <f t="shared" si="124"/>
        <v>55</v>
      </c>
      <c r="H699" s="246">
        <f t="shared" si="124"/>
        <v>53</v>
      </c>
      <c r="I699" s="246">
        <f t="shared" si="124"/>
        <v>55</v>
      </c>
      <c r="J699" s="222">
        <f t="shared" si="124"/>
        <v>300</v>
      </c>
      <c r="K699" s="132">
        <f>J699-F699</f>
        <v>245</v>
      </c>
      <c r="L699" s="246">
        <f>SUM(L697:L698)</f>
        <v>300</v>
      </c>
      <c r="M699" s="246">
        <f>SUM(M697:M698)</f>
        <v>300</v>
      </c>
      <c r="N699" s="246">
        <f>SUM(N697:N698)</f>
        <v>0</v>
      </c>
      <c r="P699" s="6"/>
      <c r="Q699" s="6"/>
      <c r="R699" s="6"/>
    </row>
    <row r="700" spans="1:18" x14ac:dyDescent="0.2">
      <c r="B700" s="495" t="s">
        <v>149</v>
      </c>
      <c r="C700" s="116"/>
      <c r="D700" s="200"/>
      <c r="E700" s="396"/>
      <c r="F700" s="912"/>
      <c r="G700" s="584"/>
      <c r="H700" s="584"/>
      <c r="I700" s="583"/>
      <c r="J700" s="583"/>
      <c r="K700" s="583"/>
      <c r="L700" s="583"/>
      <c r="M700" s="583"/>
      <c r="N700" s="583"/>
      <c r="P700" s="6"/>
      <c r="Q700" s="6"/>
      <c r="R700" s="6"/>
    </row>
    <row r="701" spans="1:18" ht="13.5" thickBot="1" x14ac:dyDescent="0.25">
      <c r="B701" s="274" t="s">
        <v>150</v>
      </c>
      <c r="C701" s="275"/>
      <c r="D701" s="275"/>
      <c r="E701" s="416"/>
      <c r="F701" s="869"/>
      <c r="G701" s="277"/>
      <c r="H701" s="278"/>
      <c r="I701" s="278"/>
      <c r="J701" s="278"/>
      <c r="K701" s="278"/>
      <c r="L701" s="279"/>
      <c r="M701" s="279"/>
      <c r="N701" s="279"/>
      <c r="P701" s="6"/>
      <c r="Q701" s="6"/>
      <c r="R701" s="6"/>
    </row>
    <row r="702" spans="1:18" ht="13.5" thickBot="1" x14ac:dyDescent="0.25">
      <c r="B702" s="280"/>
      <c r="C702" s="281"/>
      <c r="D702" s="281"/>
      <c r="E702" s="282"/>
      <c r="F702" s="950"/>
      <c r="G702" s="283"/>
      <c r="H702" s="283"/>
      <c r="I702" s="283"/>
      <c r="J702" s="284"/>
      <c r="K702" s="284"/>
      <c r="L702" s="285"/>
      <c r="M702" s="285"/>
      <c r="N702" s="286"/>
      <c r="P702" s="6"/>
      <c r="Q702" s="6"/>
      <c r="R702" s="6"/>
    </row>
    <row r="703" spans="1:18" ht="13.5" thickBot="1" x14ac:dyDescent="0.25">
      <c r="B703" s="287"/>
      <c r="C703" s="245" t="s">
        <v>69</v>
      </c>
      <c r="D703" s="399"/>
      <c r="E703" s="400"/>
      <c r="F703" s="951"/>
      <c r="G703" s="290"/>
      <c r="H703" s="290"/>
      <c r="I703" s="290"/>
      <c r="J703" s="291"/>
      <c r="K703" s="291"/>
      <c r="L703" s="288"/>
      <c r="M703" s="288"/>
      <c r="N703" s="292"/>
      <c r="P703" s="6"/>
      <c r="Q703" s="6"/>
      <c r="R703" s="6"/>
    </row>
    <row r="704" spans="1:18" x14ac:dyDescent="0.2">
      <c r="B704" s="287"/>
      <c r="C704" s="293" t="s">
        <v>101</v>
      </c>
      <c r="D704" s="293"/>
      <c r="E704" s="294"/>
      <c r="F704" s="951"/>
      <c r="G704" s="290"/>
      <c r="H704" s="290"/>
      <c r="I704" s="290"/>
      <c r="J704" s="291"/>
      <c r="K704" s="291"/>
      <c r="L704" s="288"/>
      <c r="M704" s="288"/>
      <c r="N704" s="292"/>
      <c r="P704" s="6"/>
      <c r="Q704" s="6"/>
      <c r="R704" s="6"/>
    </row>
    <row r="705" spans="1:18" ht="13.5" thickBot="1" x14ac:dyDescent="0.25">
      <c r="B705" s="295"/>
      <c r="C705" s="296"/>
      <c r="D705" s="296"/>
      <c r="E705" s="297"/>
      <c r="F705" s="952"/>
      <c r="G705" s="298"/>
      <c r="H705" s="298"/>
      <c r="I705" s="298"/>
      <c r="J705" s="299"/>
      <c r="K705" s="299"/>
      <c r="L705" s="300"/>
      <c r="M705" s="300"/>
      <c r="N705" s="301"/>
      <c r="P705" s="6"/>
      <c r="Q705" s="6"/>
      <c r="R705" s="6"/>
    </row>
    <row r="706" spans="1:18" s="4" customFormat="1" ht="25.5" thickBot="1" x14ac:dyDescent="0.3">
      <c r="B706" s="208"/>
      <c r="C706" s="209"/>
      <c r="D706" s="210" t="s">
        <v>0</v>
      </c>
      <c r="E706" s="211" t="s">
        <v>345</v>
      </c>
      <c r="F706" s="949" t="s">
        <v>346</v>
      </c>
      <c r="G706" s="212" t="s">
        <v>347</v>
      </c>
      <c r="H706" s="213" t="s">
        <v>348</v>
      </c>
      <c r="I706" s="213" t="s">
        <v>349</v>
      </c>
      <c r="J706" s="214" t="s">
        <v>350</v>
      </c>
      <c r="K706" s="215" t="s">
        <v>351</v>
      </c>
      <c r="L706" s="62" t="s">
        <v>7</v>
      </c>
      <c r="M706" s="216" t="s">
        <v>8</v>
      </c>
      <c r="N706" s="63" t="s">
        <v>352</v>
      </c>
    </row>
    <row r="707" spans="1:18" x14ac:dyDescent="0.2">
      <c r="A707" s="1">
        <v>278</v>
      </c>
      <c r="B707" s="471">
        <v>5331</v>
      </c>
      <c r="C707" s="472">
        <v>3111</v>
      </c>
      <c r="D707" s="636" t="s">
        <v>151</v>
      </c>
      <c r="E707" s="227">
        <v>557</v>
      </c>
      <c r="F707" s="861">
        <v>557</v>
      </c>
      <c r="G707" s="637">
        <v>576</v>
      </c>
      <c r="H707" s="362">
        <v>426</v>
      </c>
      <c r="I707" s="637">
        <v>576</v>
      </c>
      <c r="J707" s="229">
        <v>557</v>
      </c>
      <c r="K707" s="195">
        <f t="shared" ref="K707:K719" si="125">J707-F707</f>
        <v>0</v>
      </c>
      <c r="L707" s="228">
        <v>557</v>
      </c>
      <c r="M707" s="228">
        <v>557</v>
      </c>
      <c r="N707" s="228">
        <v>557</v>
      </c>
      <c r="P707" s="6"/>
      <c r="Q707" s="6"/>
      <c r="R707" s="6"/>
    </row>
    <row r="708" spans="1:18" x14ac:dyDescent="0.2">
      <c r="A708" s="1">
        <v>279</v>
      </c>
      <c r="B708" s="95">
        <v>5331</v>
      </c>
      <c r="C708" s="96">
        <v>3111</v>
      </c>
      <c r="D708" s="463" t="s">
        <v>152</v>
      </c>
      <c r="E708" s="236">
        <v>920</v>
      </c>
      <c r="F708" s="863">
        <v>900</v>
      </c>
      <c r="G708" s="712">
        <v>943</v>
      </c>
      <c r="H708" s="183">
        <v>673</v>
      </c>
      <c r="I708" s="712">
        <v>943</v>
      </c>
      <c r="J708" s="238">
        <v>990</v>
      </c>
      <c r="K708" s="731">
        <f t="shared" si="125"/>
        <v>90</v>
      </c>
      <c r="L708" s="237">
        <v>990</v>
      </c>
      <c r="M708" s="237">
        <v>990</v>
      </c>
      <c r="N708" s="237">
        <v>990</v>
      </c>
      <c r="P708" s="6"/>
      <c r="Q708" s="6"/>
      <c r="R708" s="6"/>
    </row>
    <row r="709" spans="1:18" x14ac:dyDescent="0.2">
      <c r="A709" s="1">
        <v>280</v>
      </c>
      <c r="B709" s="95">
        <v>5331</v>
      </c>
      <c r="C709" s="96">
        <v>3111</v>
      </c>
      <c r="D709" s="463" t="s">
        <v>153</v>
      </c>
      <c r="E709" s="236">
        <v>920</v>
      </c>
      <c r="F709" s="863">
        <v>900</v>
      </c>
      <c r="G709" s="712">
        <v>935</v>
      </c>
      <c r="H709" s="183">
        <v>702</v>
      </c>
      <c r="I709" s="712">
        <v>935</v>
      </c>
      <c r="J709" s="238">
        <v>870</v>
      </c>
      <c r="K709" s="731">
        <f t="shared" si="125"/>
        <v>-30</v>
      </c>
      <c r="L709" s="237">
        <v>870</v>
      </c>
      <c r="M709" s="237">
        <v>870</v>
      </c>
      <c r="N709" s="237">
        <v>870</v>
      </c>
      <c r="P709" s="6"/>
      <c r="Q709" s="6"/>
      <c r="R709" s="6"/>
    </row>
    <row r="710" spans="1:18" x14ac:dyDescent="0.2">
      <c r="A710" s="1">
        <v>281</v>
      </c>
      <c r="B710" s="444">
        <v>5331</v>
      </c>
      <c r="C710" s="445">
        <v>3111</v>
      </c>
      <c r="D710" s="198" t="s">
        <v>154</v>
      </c>
      <c r="E710" s="80">
        <v>746</v>
      </c>
      <c r="F710" s="915">
        <v>726</v>
      </c>
      <c r="G710" s="837">
        <v>746</v>
      </c>
      <c r="H710" s="79">
        <v>654</v>
      </c>
      <c r="I710" s="837">
        <v>746</v>
      </c>
      <c r="J710" s="81">
        <v>676</v>
      </c>
      <c r="K710" s="110">
        <f t="shared" si="125"/>
        <v>-50</v>
      </c>
      <c r="L710" s="129">
        <v>676</v>
      </c>
      <c r="M710" s="129">
        <v>676</v>
      </c>
      <c r="N710" s="129">
        <v>676</v>
      </c>
      <c r="P710" s="6"/>
      <c r="Q710" s="6"/>
      <c r="R710" s="6"/>
    </row>
    <row r="711" spans="1:18" x14ac:dyDescent="0.2">
      <c r="A711" s="1">
        <v>282</v>
      </c>
      <c r="B711" s="329">
        <v>5331</v>
      </c>
      <c r="C711" s="330">
        <v>3111</v>
      </c>
      <c r="D711" s="463" t="s">
        <v>155</v>
      </c>
      <c r="E711" s="236">
        <v>872</v>
      </c>
      <c r="F711" s="863">
        <v>872</v>
      </c>
      <c r="G711" s="712">
        <v>872</v>
      </c>
      <c r="H711" s="183">
        <v>615</v>
      </c>
      <c r="I711" s="712">
        <v>872</v>
      </c>
      <c r="J711" s="238">
        <v>872</v>
      </c>
      <c r="K711" s="731">
        <f t="shared" si="125"/>
        <v>0</v>
      </c>
      <c r="L711" s="237">
        <v>872</v>
      </c>
      <c r="M711" s="237">
        <v>872</v>
      </c>
      <c r="N711" s="237">
        <v>872</v>
      </c>
      <c r="P711" s="6"/>
      <c r="Q711" s="6"/>
      <c r="R711" s="6"/>
    </row>
    <row r="712" spans="1:18" x14ac:dyDescent="0.2">
      <c r="A712" s="1">
        <v>283</v>
      </c>
      <c r="B712" s="95">
        <v>5331</v>
      </c>
      <c r="C712" s="96">
        <v>3111</v>
      </c>
      <c r="D712" s="463" t="s">
        <v>156</v>
      </c>
      <c r="E712" s="236">
        <v>840</v>
      </c>
      <c r="F712" s="863">
        <v>840</v>
      </c>
      <c r="G712" s="712">
        <v>949</v>
      </c>
      <c r="H712" s="183">
        <v>749</v>
      </c>
      <c r="I712" s="712">
        <v>949</v>
      </c>
      <c r="J712" s="238">
        <v>840</v>
      </c>
      <c r="K712" s="731">
        <f t="shared" si="125"/>
        <v>0</v>
      </c>
      <c r="L712" s="237">
        <v>840</v>
      </c>
      <c r="M712" s="237">
        <v>840</v>
      </c>
      <c r="N712" s="237">
        <v>840</v>
      </c>
      <c r="P712" s="6"/>
      <c r="Q712" s="6"/>
      <c r="R712" s="6"/>
    </row>
    <row r="713" spans="1:18" x14ac:dyDescent="0.2">
      <c r="A713" s="1">
        <v>284</v>
      </c>
      <c r="B713" s="95">
        <v>5331</v>
      </c>
      <c r="C713" s="96">
        <v>3111</v>
      </c>
      <c r="D713" s="463" t="s">
        <v>157</v>
      </c>
      <c r="E713" s="236">
        <v>1670</v>
      </c>
      <c r="F713" s="863">
        <v>1700</v>
      </c>
      <c r="G713" s="712">
        <v>1720</v>
      </c>
      <c r="H713" s="183">
        <v>1320</v>
      </c>
      <c r="I713" s="712">
        <v>1720</v>
      </c>
      <c r="J713" s="238">
        <v>1600</v>
      </c>
      <c r="K713" s="731">
        <f t="shared" si="125"/>
        <v>-100</v>
      </c>
      <c r="L713" s="237">
        <v>1600</v>
      </c>
      <c r="M713" s="237">
        <v>1600</v>
      </c>
      <c r="N713" s="237">
        <v>1600</v>
      </c>
      <c r="P713" s="6"/>
      <c r="Q713" s="6"/>
      <c r="R713" s="6"/>
    </row>
    <row r="714" spans="1:18" x14ac:dyDescent="0.2">
      <c r="A714" s="1">
        <v>285</v>
      </c>
      <c r="B714" s="95">
        <v>5331</v>
      </c>
      <c r="C714" s="96">
        <v>3111</v>
      </c>
      <c r="D714" s="463" t="s">
        <v>158</v>
      </c>
      <c r="E714" s="236">
        <v>576</v>
      </c>
      <c r="F714" s="863">
        <v>576</v>
      </c>
      <c r="G714" s="712">
        <v>576</v>
      </c>
      <c r="H714" s="183">
        <v>403</v>
      </c>
      <c r="I714" s="712">
        <v>576</v>
      </c>
      <c r="J714" s="238">
        <v>526</v>
      </c>
      <c r="K714" s="731">
        <f t="shared" si="125"/>
        <v>-50</v>
      </c>
      <c r="L714" s="237">
        <v>526</v>
      </c>
      <c r="M714" s="237">
        <v>526</v>
      </c>
      <c r="N714" s="237">
        <v>526</v>
      </c>
      <c r="P714" s="6"/>
      <c r="Q714" s="6"/>
      <c r="R714" s="6"/>
    </row>
    <row r="715" spans="1:18" x14ac:dyDescent="0.2">
      <c r="A715" s="1">
        <v>286</v>
      </c>
      <c r="B715" s="95">
        <v>5331</v>
      </c>
      <c r="C715" s="96">
        <v>3111</v>
      </c>
      <c r="D715" s="463" t="s">
        <v>159</v>
      </c>
      <c r="E715" s="236">
        <v>860</v>
      </c>
      <c r="F715" s="863">
        <v>810</v>
      </c>
      <c r="G715" s="712">
        <v>845</v>
      </c>
      <c r="H715" s="183">
        <v>625</v>
      </c>
      <c r="I715" s="712">
        <v>845</v>
      </c>
      <c r="J715" s="238">
        <v>810</v>
      </c>
      <c r="K715" s="731">
        <f t="shared" si="125"/>
        <v>0</v>
      </c>
      <c r="L715" s="237">
        <v>810</v>
      </c>
      <c r="M715" s="237">
        <v>810</v>
      </c>
      <c r="N715" s="237">
        <v>810</v>
      </c>
      <c r="P715" s="6"/>
      <c r="Q715" s="6"/>
      <c r="R715" s="6"/>
    </row>
    <row r="716" spans="1:18" x14ac:dyDescent="0.2">
      <c r="A716" s="1">
        <v>287</v>
      </c>
      <c r="B716" s="95">
        <v>5331</v>
      </c>
      <c r="C716" s="96">
        <v>3111</v>
      </c>
      <c r="D716" s="463" t="s">
        <v>160</v>
      </c>
      <c r="E716" s="236">
        <v>1342</v>
      </c>
      <c r="F716" s="863">
        <v>972</v>
      </c>
      <c r="G716" s="712">
        <v>972</v>
      </c>
      <c r="H716" s="183">
        <v>810</v>
      </c>
      <c r="I716" s="712">
        <v>972</v>
      </c>
      <c r="J716" s="238">
        <v>1042</v>
      </c>
      <c r="K716" s="731">
        <f t="shared" si="125"/>
        <v>70</v>
      </c>
      <c r="L716" s="237">
        <v>1042</v>
      </c>
      <c r="M716" s="237">
        <v>1042</v>
      </c>
      <c r="N716" s="237">
        <v>1042</v>
      </c>
      <c r="P716" s="6"/>
      <c r="Q716" s="6"/>
      <c r="R716" s="6"/>
    </row>
    <row r="717" spans="1:18" x14ac:dyDescent="0.2">
      <c r="A717" s="1">
        <v>288</v>
      </c>
      <c r="B717" s="95">
        <v>5331</v>
      </c>
      <c r="C717" s="96">
        <v>3111</v>
      </c>
      <c r="D717" s="463" t="s">
        <v>161</v>
      </c>
      <c r="E717" s="236">
        <v>1168</v>
      </c>
      <c r="F717" s="863">
        <v>1168</v>
      </c>
      <c r="G717" s="712">
        <v>1168</v>
      </c>
      <c r="H717" s="183">
        <v>869</v>
      </c>
      <c r="I717" s="712">
        <v>1168</v>
      </c>
      <c r="J717" s="238">
        <v>1168</v>
      </c>
      <c r="K717" s="731">
        <f t="shared" si="125"/>
        <v>0</v>
      </c>
      <c r="L717" s="237">
        <v>1168</v>
      </c>
      <c r="M717" s="237">
        <v>1168</v>
      </c>
      <c r="N717" s="237">
        <v>1168</v>
      </c>
      <c r="P717" s="6"/>
      <c r="Q717" s="6"/>
      <c r="R717" s="6"/>
    </row>
    <row r="718" spans="1:18" ht="13.5" thickBot="1" x14ac:dyDescent="0.25">
      <c r="A718" s="1">
        <v>289</v>
      </c>
      <c r="B718" s="444">
        <v>5331</v>
      </c>
      <c r="C718" s="445">
        <v>3111</v>
      </c>
      <c r="D718" s="463" t="s">
        <v>162</v>
      </c>
      <c r="E718" s="90">
        <v>1180</v>
      </c>
      <c r="F718" s="895">
        <v>1100</v>
      </c>
      <c r="G718" s="712">
        <v>1103</v>
      </c>
      <c r="H718" s="183">
        <v>803</v>
      </c>
      <c r="I718" s="712">
        <v>1103</v>
      </c>
      <c r="J718" s="91">
        <v>1170</v>
      </c>
      <c r="K718" s="731">
        <f t="shared" si="125"/>
        <v>70</v>
      </c>
      <c r="L718" s="388">
        <v>1170</v>
      </c>
      <c r="M718" s="388">
        <v>1170</v>
      </c>
      <c r="N718" s="388">
        <v>1170</v>
      </c>
      <c r="P718" s="6"/>
      <c r="Q718" s="6"/>
      <c r="R718" s="6"/>
    </row>
    <row r="719" spans="1:18" ht="13.5" thickBot="1" x14ac:dyDescent="0.25">
      <c r="B719" s="216"/>
      <c r="C719" s="390"/>
      <c r="D719" s="390" t="s">
        <v>163</v>
      </c>
      <c r="E719" s="446">
        <f t="shared" ref="E719:J719" si="126">SUM(E707:E718)</f>
        <v>11651</v>
      </c>
      <c r="F719" s="860">
        <f t="shared" si="126"/>
        <v>11121</v>
      </c>
      <c r="G719" s="221">
        <f t="shared" si="126"/>
        <v>11405</v>
      </c>
      <c r="H719" s="132">
        <f t="shared" si="126"/>
        <v>8649</v>
      </c>
      <c r="I719" s="370">
        <f t="shared" si="126"/>
        <v>11405</v>
      </c>
      <c r="J719" s="222">
        <f t="shared" si="126"/>
        <v>11121</v>
      </c>
      <c r="K719" s="370">
        <f t="shared" si="125"/>
        <v>0</v>
      </c>
      <c r="L719" s="304">
        <f>SUM(L707:L718)</f>
        <v>11121</v>
      </c>
      <c r="M719" s="63">
        <f>SUM(M707:M718)</f>
        <v>11121</v>
      </c>
      <c r="N719" s="725">
        <f>SUM(N707:N718)</f>
        <v>11121</v>
      </c>
      <c r="P719" s="6"/>
      <c r="Q719" s="6"/>
      <c r="R719" s="6"/>
    </row>
    <row r="720" spans="1:18" ht="13.5" thickBot="1" x14ac:dyDescent="0.25">
      <c r="B720" s="287"/>
      <c r="C720" s="838"/>
      <c r="D720" s="281"/>
      <c r="E720" s="282"/>
      <c r="F720" s="950"/>
      <c r="G720" s="281"/>
      <c r="H720" s="703"/>
      <c r="I720" s="704"/>
      <c r="J720" s="284"/>
      <c r="K720" s="284"/>
      <c r="L720" s="285"/>
      <c r="M720" s="285"/>
      <c r="N720" s="286"/>
      <c r="P720" s="6"/>
      <c r="Q720" s="6"/>
      <c r="R720" s="6"/>
    </row>
    <row r="721" spans="1:18" ht="13.5" thickBot="1" x14ac:dyDescent="0.25">
      <c r="B721" s="287"/>
      <c r="C721" s="705" t="s">
        <v>110</v>
      </c>
      <c r="D721" s="706"/>
      <c r="E721" s="400"/>
      <c r="F721" s="951"/>
      <c r="G721" s="293"/>
      <c r="H721" s="648"/>
      <c r="I721" s="707"/>
      <c r="J721" s="291"/>
      <c r="K721" s="291"/>
      <c r="L721" s="288"/>
      <c r="M721" s="288"/>
      <c r="N721" s="292"/>
      <c r="P721" s="6"/>
      <c r="Q721" s="6"/>
      <c r="R721" s="6"/>
    </row>
    <row r="722" spans="1:18" ht="13.5" thickBot="1" x14ac:dyDescent="0.25">
      <c r="B722" s="295"/>
      <c r="C722" s="621"/>
      <c r="D722" s="296"/>
      <c r="E722" s="297"/>
      <c r="F722" s="952"/>
      <c r="G722" s="296"/>
      <c r="H722" s="652"/>
      <c r="I722" s="708"/>
      <c r="J722" s="299"/>
      <c r="K722" s="299"/>
      <c r="L722" s="300"/>
      <c r="M722" s="300"/>
      <c r="N722" s="301"/>
      <c r="P722" s="6"/>
      <c r="Q722" s="6"/>
      <c r="R722" s="6"/>
    </row>
    <row r="723" spans="1:18" s="4" customFormat="1" ht="25.5" thickBot="1" x14ac:dyDescent="0.3">
      <c r="B723" s="208"/>
      <c r="C723" s="209"/>
      <c r="D723" s="210" t="s">
        <v>0</v>
      </c>
      <c r="E723" s="211" t="s">
        <v>345</v>
      </c>
      <c r="F723" s="949" t="s">
        <v>346</v>
      </c>
      <c r="G723" s="212" t="s">
        <v>347</v>
      </c>
      <c r="H723" s="213" t="s">
        <v>348</v>
      </c>
      <c r="I723" s="213" t="s">
        <v>349</v>
      </c>
      <c r="J723" s="214" t="s">
        <v>350</v>
      </c>
      <c r="K723" s="215" t="s">
        <v>351</v>
      </c>
      <c r="L723" s="63" t="s">
        <v>7</v>
      </c>
      <c r="M723" s="216" t="s">
        <v>8</v>
      </c>
      <c r="N723" s="63" t="s">
        <v>352</v>
      </c>
    </row>
    <row r="724" spans="1:18" x14ac:dyDescent="0.2">
      <c r="A724" s="1">
        <v>290</v>
      </c>
      <c r="B724" s="600">
        <v>6351</v>
      </c>
      <c r="C724" s="549">
        <v>3111</v>
      </c>
      <c r="D724" s="322" t="s">
        <v>164</v>
      </c>
      <c r="E724" s="53">
        <v>0</v>
      </c>
      <c r="F724" s="909">
        <v>0</v>
      </c>
      <c r="G724" s="141">
        <v>0</v>
      </c>
      <c r="H724" s="142">
        <v>0</v>
      </c>
      <c r="I724" s="141">
        <v>0</v>
      </c>
      <c r="J724" s="69">
        <v>0</v>
      </c>
      <c r="K724" s="100">
        <f t="shared" ref="K724:K735" si="127">J724-F724</f>
        <v>0</v>
      </c>
      <c r="L724" s="66">
        <v>142</v>
      </c>
      <c r="M724" s="70">
        <v>0</v>
      </c>
      <c r="N724" s="66">
        <v>0</v>
      </c>
      <c r="P724" s="6"/>
      <c r="Q724" s="6"/>
      <c r="R724" s="6"/>
    </row>
    <row r="725" spans="1:18" x14ac:dyDescent="0.2">
      <c r="A725" s="1">
        <v>291</v>
      </c>
      <c r="B725" s="602">
        <v>6351</v>
      </c>
      <c r="C725" s="425">
        <v>3111</v>
      </c>
      <c r="D725" s="322" t="s">
        <v>165</v>
      </c>
      <c r="E725" s="207">
        <v>0</v>
      </c>
      <c r="F725" s="877">
        <v>0</v>
      </c>
      <c r="G725" s="151">
        <v>0</v>
      </c>
      <c r="H725" s="152">
        <v>0</v>
      </c>
      <c r="I725" s="151">
        <v>0</v>
      </c>
      <c r="J725" s="333">
        <v>0</v>
      </c>
      <c r="K725" s="327">
        <f t="shared" si="127"/>
        <v>0</v>
      </c>
      <c r="L725" s="51">
        <v>0</v>
      </c>
      <c r="M725" s="170">
        <v>0</v>
      </c>
      <c r="N725" s="51">
        <v>0</v>
      </c>
      <c r="P725" s="6"/>
      <c r="Q725" s="6"/>
      <c r="R725" s="6"/>
    </row>
    <row r="726" spans="1:18" x14ac:dyDescent="0.2">
      <c r="A726" s="1">
        <v>292</v>
      </c>
      <c r="B726" s="602">
        <v>6351</v>
      </c>
      <c r="C726" s="425">
        <v>3111</v>
      </c>
      <c r="D726" s="322" t="s">
        <v>166</v>
      </c>
      <c r="E726" s="207">
        <v>0</v>
      </c>
      <c r="F726" s="877">
        <v>0</v>
      </c>
      <c r="G726" s="151">
        <v>0</v>
      </c>
      <c r="H726" s="152">
        <v>0</v>
      </c>
      <c r="I726" s="151">
        <v>0</v>
      </c>
      <c r="J726" s="333">
        <v>0</v>
      </c>
      <c r="K726" s="327">
        <f t="shared" si="127"/>
        <v>0</v>
      </c>
      <c r="L726" s="51">
        <v>0</v>
      </c>
      <c r="M726" s="170">
        <v>0</v>
      </c>
      <c r="N726" s="51">
        <v>0</v>
      </c>
      <c r="P726" s="6"/>
      <c r="Q726" s="6"/>
      <c r="R726" s="6"/>
    </row>
    <row r="727" spans="1:18" x14ac:dyDescent="0.2">
      <c r="A727" s="1">
        <v>293</v>
      </c>
      <c r="B727" s="602">
        <v>6351</v>
      </c>
      <c r="C727" s="425">
        <v>3111</v>
      </c>
      <c r="D727" s="322" t="s">
        <v>167</v>
      </c>
      <c r="E727" s="207">
        <v>0</v>
      </c>
      <c r="F727" s="877">
        <v>0</v>
      </c>
      <c r="G727" s="151">
        <v>0</v>
      </c>
      <c r="H727" s="152">
        <v>0</v>
      </c>
      <c r="I727" s="151">
        <v>0</v>
      </c>
      <c r="J727" s="333">
        <v>0</v>
      </c>
      <c r="K727" s="327">
        <f t="shared" si="127"/>
        <v>0</v>
      </c>
      <c r="L727" s="51">
        <v>0</v>
      </c>
      <c r="M727" s="170">
        <v>0</v>
      </c>
      <c r="N727" s="51">
        <v>0</v>
      </c>
      <c r="P727" s="6"/>
      <c r="Q727" s="6"/>
      <c r="R727" s="6"/>
    </row>
    <row r="728" spans="1:18" x14ac:dyDescent="0.2">
      <c r="A728" s="1">
        <v>294</v>
      </c>
      <c r="B728" s="839">
        <v>6351</v>
      </c>
      <c r="C728" s="840">
        <v>3111</v>
      </c>
      <c r="D728" s="148" t="s">
        <v>168</v>
      </c>
      <c r="E728" s="149">
        <v>0</v>
      </c>
      <c r="F728" s="877">
        <v>0</v>
      </c>
      <c r="G728" s="151">
        <v>0</v>
      </c>
      <c r="H728" s="152">
        <v>0</v>
      </c>
      <c r="I728" s="151">
        <v>0</v>
      </c>
      <c r="J728" s="333">
        <v>0</v>
      </c>
      <c r="K728" s="327">
        <f>J728-F728</f>
        <v>0</v>
      </c>
      <c r="L728" s="51">
        <v>0</v>
      </c>
      <c r="M728" s="170">
        <v>0</v>
      </c>
      <c r="N728" s="51">
        <v>0</v>
      </c>
      <c r="P728" s="6"/>
      <c r="Q728" s="6"/>
      <c r="R728" s="6"/>
    </row>
    <row r="729" spans="1:18" x14ac:dyDescent="0.2">
      <c r="A729" s="1">
        <v>295</v>
      </c>
      <c r="B729" s="602">
        <v>6351</v>
      </c>
      <c r="C729" s="425">
        <v>3111</v>
      </c>
      <c r="D729" s="322" t="s">
        <v>169</v>
      </c>
      <c r="E729" s="207">
        <v>0</v>
      </c>
      <c r="F729" s="877">
        <v>0</v>
      </c>
      <c r="G729" s="151">
        <v>0</v>
      </c>
      <c r="H729" s="152">
        <v>0</v>
      </c>
      <c r="I729" s="151">
        <v>0</v>
      </c>
      <c r="J729" s="333">
        <v>0</v>
      </c>
      <c r="K729" s="327">
        <f t="shared" si="127"/>
        <v>0</v>
      </c>
      <c r="L729" s="51">
        <v>0</v>
      </c>
      <c r="M729" s="170">
        <v>0</v>
      </c>
      <c r="N729" s="51">
        <v>0</v>
      </c>
      <c r="P729" s="6"/>
      <c r="Q729" s="6"/>
      <c r="R729" s="6"/>
    </row>
    <row r="730" spans="1:18" x14ac:dyDescent="0.2">
      <c r="A730" s="1">
        <v>296</v>
      </c>
      <c r="B730" s="602">
        <v>6351</v>
      </c>
      <c r="C730" s="425">
        <v>3111</v>
      </c>
      <c r="D730" s="322" t="s">
        <v>170</v>
      </c>
      <c r="E730" s="207">
        <v>0</v>
      </c>
      <c r="F730" s="877">
        <v>0</v>
      </c>
      <c r="G730" s="151">
        <v>0</v>
      </c>
      <c r="H730" s="152">
        <v>0</v>
      </c>
      <c r="I730" s="151">
        <v>0</v>
      </c>
      <c r="J730" s="333">
        <v>0</v>
      </c>
      <c r="K730" s="327">
        <f t="shared" si="127"/>
        <v>0</v>
      </c>
      <c r="L730" s="51">
        <v>0</v>
      </c>
      <c r="M730" s="170">
        <v>0</v>
      </c>
      <c r="N730" s="51">
        <v>0</v>
      </c>
      <c r="P730" s="6"/>
      <c r="Q730" s="6"/>
      <c r="R730" s="6"/>
    </row>
    <row r="731" spans="1:18" x14ac:dyDescent="0.2">
      <c r="A731" s="1">
        <v>297</v>
      </c>
      <c r="B731" s="839">
        <v>6351</v>
      </c>
      <c r="C731" s="840">
        <v>3111</v>
      </c>
      <c r="D731" s="148" t="s">
        <v>171</v>
      </c>
      <c r="E731" s="149">
        <v>0</v>
      </c>
      <c r="F731" s="877">
        <v>0</v>
      </c>
      <c r="G731" s="151">
        <v>0</v>
      </c>
      <c r="H731" s="152">
        <v>0</v>
      </c>
      <c r="I731" s="151">
        <v>0</v>
      </c>
      <c r="J731" s="333">
        <v>0</v>
      </c>
      <c r="K731" s="327">
        <f>J731-F731</f>
        <v>0</v>
      </c>
      <c r="L731" s="51">
        <v>0</v>
      </c>
      <c r="M731" s="170">
        <v>0</v>
      </c>
      <c r="N731" s="51">
        <v>0</v>
      </c>
      <c r="P731" s="6"/>
      <c r="Q731" s="6"/>
      <c r="R731" s="6"/>
    </row>
    <row r="732" spans="1:18" x14ac:dyDescent="0.2">
      <c r="A732" s="1">
        <v>298</v>
      </c>
      <c r="B732" s="602">
        <v>6351</v>
      </c>
      <c r="C732" s="425">
        <v>3111</v>
      </c>
      <c r="D732" s="322" t="s">
        <v>172</v>
      </c>
      <c r="E732" s="207">
        <v>0</v>
      </c>
      <c r="F732" s="877">
        <v>0</v>
      </c>
      <c r="G732" s="151">
        <v>0</v>
      </c>
      <c r="H732" s="152">
        <v>0</v>
      </c>
      <c r="I732" s="151">
        <v>0</v>
      </c>
      <c r="J732" s="333">
        <v>0</v>
      </c>
      <c r="K732" s="327">
        <f t="shared" si="127"/>
        <v>0</v>
      </c>
      <c r="L732" s="51">
        <v>0</v>
      </c>
      <c r="M732" s="170">
        <v>0</v>
      </c>
      <c r="N732" s="51">
        <v>0</v>
      </c>
      <c r="P732" s="6"/>
      <c r="Q732" s="6"/>
      <c r="R732" s="6"/>
    </row>
    <row r="733" spans="1:18" x14ac:dyDescent="0.2">
      <c r="A733" s="1">
        <v>299</v>
      </c>
      <c r="B733" s="839">
        <v>6351</v>
      </c>
      <c r="C733" s="840">
        <v>3111</v>
      </c>
      <c r="D733" s="148" t="s">
        <v>173</v>
      </c>
      <c r="E733" s="149">
        <v>181</v>
      </c>
      <c r="F733" s="877">
        <v>0</v>
      </c>
      <c r="G733" s="151">
        <v>0</v>
      </c>
      <c r="H733" s="152">
        <v>0</v>
      </c>
      <c r="I733" s="151">
        <v>0</v>
      </c>
      <c r="J733" s="333">
        <v>0</v>
      </c>
      <c r="K733" s="327">
        <f>J733-F733</f>
        <v>0</v>
      </c>
      <c r="L733" s="51">
        <v>0</v>
      </c>
      <c r="M733" s="170">
        <v>0</v>
      </c>
      <c r="N733" s="51">
        <v>0</v>
      </c>
      <c r="P733" s="6"/>
      <c r="Q733" s="6"/>
      <c r="R733" s="6"/>
    </row>
    <row r="734" spans="1:18" x14ac:dyDescent="0.2">
      <c r="A734" s="1">
        <v>300</v>
      </c>
      <c r="B734" s="841">
        <v>6351</v>
      </c>
      <c r="C734" s="190">
        <v>3111</v>
      </c>
      <c r="D734" s="148" t="s">
        <v>174</v>
      </c>
      <c r="E734" s="149">
        <v>0</v>
      </c>
      <c r="F734" s="877">
        <v>0</v>
      </c>
      <c r="G734" s="151">
        <v>0</v>
      </c>
      <c r="H734" s="152">
        <v>0</v>
      </c>
      <c r="I734" s="151">
        <v>0</v>
      </c>
      <c r="J734" s="333">
        <v>0</v>
      </c>
      <c r="K734" s="327">
        <f>J734-F734</f>
        <v>0</v>
      </c>
      <c r="L734" s="51">
        <v>0</v>
      </c>
      <c r="M734" s="170">
        <v>0</v>
      </c>
      <c r="N734" s="51">
        <v>0</v>
      </c>
      <c r="P734" s="6"/>
      <c r="Q734" s="6"/>
      <c r="R734" s="6"/>
    </row>
    <row r="735" spans="1:18" ht="13.5" thickBot="1" x14ac:dyDescent="0.25">
      <c r="A735" s="1">
        <v>301</v>
      </c>
      <c r="B735" s="842">
        <v>6351</v>
      </c>
      <c r="C735" s="843">
        <v>3111</v>
      </c>
      <c r="D735" s="158" t="s">
        <v>447</v>
      </c>
      <c r="E735" s="87">
        <v>0</v>
      </c>
      <c r="F735" s="945">
        <v>0</v>
      </c>
      <c r="G735" s="160">
        <v>20</v>
      </c>
      <c r="H735" s="161">
        <v>20</v>
      </c>
      <c r="I735" s="160">
        <v>20</v>
      </c>
      <c r="J735" s="829">
        <v>0</v>
      </c>
      <c r="K735" s="89">
        <f t="shared" si="127"/>
        <v>0</v>
      </c>
      <c r="L735" s="92">
        <v>0</v>
      </c>
      <c r="M735" s="86">
        <v>0</v>
      </c>
      <c r="N735" s="92">
        <v>0</v>
      </c>
      <c r="P735" s="6"/>
      <c r="Q735" s="6"/>
      <c r="R735" s="6"/>
    </row>
    <row r="736" spans="1:18" ht="13.5" thickBot="1" x14ac:dyDescent="0.25">
      <c r="B736" s="111"/>
      <c r="C736" s="112"/>
      <c r="D736" s="390" t="s">
        <v>81</v>
      </c>
      <c r="E736" s="446">
        <f t="shared" ref="E736:N736" si="128">SUM(E724:E735)</f>
        <v>181</v>
      </c>
      <c r="F736" s="874">
        <f t="shared" si="128"/>
        <v>0</v>
      </c>
      <c r="G736" s="221">
        <f t="shared" si="128"/>
        <v>20</v>
      </c>
      <c r="H736" s="132">
        <f t="shared" si="128"/>
        <v>20</v>
      </c>
      <c r="I736" s="221">
        <f t="shared" si="128"/>
        <v>20</v>
      </c>
      <c r="J736" s="319">
        <f t="shared" si="128"/>
        <v>0</v>
      </c>
      <c r="K736" s="220">
        <f t="shared" si="128"/>
        <v>0</v>
      </c>
      <c r="L736" s="216">
        <f t="shared" si="128"/>
        <v>142</v>
      </c>
      <c r="M736" s="63">
        <f t="shared" si="128"/>
        <v>0</v>
      </c>
      <c r="N736" s="390">
        <f t="shared" si="128"/>
        <v>0</v>
      </c>
      <c r="P736" s="6"/>
      <c r="Q736" s="6"/>
      <c r="R736" s="6"/>
    </row>
    <row r="737" spans="1:18" x14ac:dyDescent="0.2">
      <c r="B737" s="279"/>
      <c r="C737" s="279"/>
      <c r="D737" s="279"/>
      <c r="E737" s="436"/>
      <c r="F737" s="869"/>
      <c r="G737" s="278"/>
      <c r="H737" s="278"/>
      <c r="I737" s="278"/>
      <c r="J737" s="278"/>
      <c r="K737" s="278"/>
      <c r="L737" s="279"/>
      <c r="M737" s="279"/>
      <c r="N737" s="279"/>
      <c r="P737" s="6"/>
      <c r="Q737" s="6"/>
      <c r="R737" s="6"/>
    </row>
    <row r="738" spans="1:18" x14ac:dyDescent="0.2">
      <c r="B738" s="279"/>
      <c r="C738" s="279"/>
      <c r="D738" s="279"/>
      <c r="E738" s="436"/>
      <c r="F738" s="869"/>
      <c r="G738" s="278"/>
      <c r="H738" s="278"/>
      <c r="I738" s="278"/>
      <c r="J738" s="278"/>
      <c r="K738" s="278"/>
      <c r="L738" s="279"/>
      <c r="M738" s="279"/>
      <c r="N738" s="279"/>
      <c r="P738" s="6"/>
      <c r="Q738" s="6"/>
      <c r="R738" s="6"/>
    </row>
    <row r="739" spans="1:18" x14ac:dyDescent="0.2">
      <c r="B739" s="279"/>
      <c r="C739" s="279"/>
      <c r="D739" s="279"/>
      <c r="E739" s="436"/>
      <c r="F739" s="869"/>
      <c r="G739" s="278"/>
      <c r="H739" s="278"/>
      <c r="I739" s="278"/>
      <c r="J739" s="278"/>
      <c r="K739" s="278"/>
      <c r="L739" s="279"/>
      <c r="M739" s="279"/>
      <c r="N739" s="279"/>
      <c r="P739" s="6"/>
      <c r="Q739" s="6"/>
      <c r="R739" s="6"/>
    </row>
    <row r="740" spans="1:18" x14ac:dyDescent="0.2">
      <c r="B740" s="274" t="s">
        <v>176</v>
      </c>
      <c r="C740" s="275"/>
      <c r="D740" s="275"/>
      <c r="E740" s="416"/>
      <c r="F740" s="869"/>
      <c r="G740" s="277"/>
      <c r="H740" s="278"/>
      <c r="I740" s="278"/>
      <c r="J740" s="278"/>
      <c r="K740" s="278"/>
      <c r="L740" s="279"/>
      <c r="M740" s="279"/>
      <c r="N740" s="279"/>
      <c r="P740" s="6"/>
      <c r="Q740" s="6"/>
      <c r="R740" s="6"/>
    </row>
    <row r="741" spans="1:18" ht="13.5" thickBot="1" x14ac:dyDescent="0.25">
      <c r="B741" s="443"/>
      <c r="C741" s="279"/>
      <c r="D741" s="279"/>
      <c r="E741" s="436"/>
      <c r="F741" s="869"/>
      <c r="G741" s="278"/>
      <c r="H741" s="278"/>
      <c r="I741" s="278"/>
      <c r="J741" s="278"/>
      <c r="K741" s="278"/>
      <c r="L741" s="279"/>
      <c r="M741" s="279"/>
      <c r="N741" s="279"/>
      <c r="P741" s="6"/>
      <c r="Q741" s="6"/>
      <c r="R741" s="6"/>
    </row>
    <row r="742" spans="1:18" ht="13.5" thickBot="1" x14ac:dyDescent="0.25">
      <c r="B742" s="280"/>
      <c r="C742" s="281"/>
      <c r="D742" s="281"/>
      <c r="E742" s="282"/>
      <c r="F742" s="950"/>
      <c r="G742" s="283"/>
      <c r="H742" s="283"/>
      <c r="I742" s="283"/>
      <c r="J742" s="284"/>
      <c r="K742" s="284"/>
      <c r="L742" s="285"/>
      <c r="M742" s="285"/>
      <c r="N742" s="286"/>
      <c r="P742" s="6"/>
      <c r="Q742" s="6"/>
      <c r="R742" s="6"/>
    </row>
    <row r="743" spans="1:18" ht="13.5" thickBot="1" x14ac:dyDescent="0.25">
      <c r="B743" s="287"/>
      <c r="C743" s="245" t="s">
        <v>69</v>
      </c>
      <c r="D743" s="399"/>
      <c r="E743" s="400"/>
      <c r="F743" s="951"/>
      <c r="G743" s="290"/>
      <c r="H743" s="290"/>
      <c r="I743" s="290"/>
      <c r="J743" s="291"/>
      <c r="K743" s="291"/>
      <c r="L743" s="288"/>
      <c r="M743" s="288"/>
      <c r="N743" s="292"/>
      <c r="P743" s="6"/>
      <c r="Q743" s="6"/>
      <c r="R743" s="6"/>
    </row>
    <row r="744" spans="1:18" x14ac:dyDescent="0.2">
      <c r="B744" s="287"/>
      <c r="C744" s="293" t="s">
        <v>101</v>
      </c>
      <c r="D744" s="293"/>
      <c r="E744" s="294"/>
      <c r="F744" s="951"/>
      <c r="G744" s="290"/>
      <c r="H744" s="290"/>
      <c r="I744" s="290"/>
      <c r="J744" s="291"/>
      <c r="K744" s="291"/>
      <c r="L744" s="288"/>
      <c r="M744" s="288"/>
      <c r="N744" s="292"/>
      <c r="P744" s="6"/>
      <c r="Q744" s="6"/>
      <c r="R744" s="6"/>
    </row>
    <row r="745" spans="1:18" ht="13.5" thickBot="1" x14ac:dyDescent="0.25">
      <c r="B745" s="295"/>
      <c r="C745" s="296"/>
      <c r="D745" s="296"/>
      <c r="E745" s="297"/>
      <c r="F745" s="952"/>
      <c r="G745" s="298"/>
      <c r="H745" s="298"/>
      <c r="I745" s="298"/>
      <c r="J745" s="299"/>
      <c r="K745" s="299"/>
      <c r="L745" s="300"/>
      <c r="M745" s="300"/>
      <c r="N745" s="301"/>
      <c r="P745" s="6"/>
      <c r="Q745" s="6"/>
      <c r="R745" s="6"/>
    </row>
    <row r="746" spans="1:18" s="4" customFormat="1" ht="25.5" thickBot="1" x14ac:dyDescent="0.3">
      <c r="B746" s="208"/>
      <c r="C746" s="209"/>
      <c r="D746" s="210" t="s">
        <v>0</v>
      </c>
      <c r="E746" s="211" t="s">
        <v>345</v>
      </c>
      <c r="F746" s="949" t="s">
        <v>346</v>
      </c>
      <c r="G746" s="212" t="s">
        <v>347</v>
      </c>
      <c r="H746" s="213" t="s">
        <v>348</v>
      </c>
      <c r="I746" s="213" t="s">
        <v>349</v>
      </c>
      <c r="J746" s="214" t="s">
        <v>350</v>
      </c>
      <c r="K746" s="215" t="s">
        <v>351</v>
      </c>
      <c r="L746" s="62" t="s">
        <v>7</v>
      </c>
      <c r="M746" s="216" t="s">
        <v>8</v>
      </c>
      <c r="N746" s="63" t="s">
        <v>352</v>
      </c>
    </row>
    <row r="747" spans="1:18" ht="13.5" thickBot="1" x14ac:dyDescent="0.25">
      <c r="A747" s="1">
        <v>302</v>
      </c>
      <c r="B747" s="684">
        <v>5331</v>
      </c>
      <c r="C747" s="78">
        <v>3539</v>
      </c>
      <c r="D747" s="636" t="s">
        <v>177</v>
      </c>
      <c r="E747" s="543">
        <v>1166</v>
      </c>
      <c r="F747" s="922">
        <v>1166</v>
      </c>
      <c r="G747" s="962">
        <v>1166</v>
      </c>
      <c r="H747" s="362">
        <v>742</v>
      </c>
      <c r="I747" s="362">
        <v>1166</v>
      </c>
      <c r="J747" s="638">
        <v>1166</v>
      </c>
      <c r="K747" s="34">
        <f>J747-F747</f>
        <v>0</v>
      </c>
      <c r="L747" s="479">
        <v>1166</v>
      </c>
      <c r="M747" s="477">
        <v>1166</v>
      </c>
      <c r="N747" s="636">
        <v>1166</v>
      </c>
      <c r="P747" s="6"/>
      <c r="Q747" s="6"/>
      <c r="R747" s="6"/>
    </row>
    <row r="748" spans="1:18" ht="13.5" thickBot="1" x14ac:dyDescent="0.25">
      <c r="B748" s="216"/>
      <c r="C748" s="390"/>
      <c r="D748" s="734" t="s">
        <v>47</v>
      </c>
      <c r="E748" s="735">
        <f t="shared" ref="E748:J748" si="129">SUM(E747)</f>
        <v>1166</v>
      </c>
      <c r="F748" s="892">
        <f t="shared" si="129"/>
        <v>1166</v>
      </c>
      <c r="G748" s="132">
        <f t="shared" si="129"/>
        <v>1166</v>
      </c>
      <c r="H748" s="132">
        <f t="shared" si="129"/>
        <v>742</v>
      </c>
      <c r="I748" s="132">
        <f t="shared" si="129"/>
        <v>1166</v>
      </c>
      <c r="J748" s="435">
        <f t="shared" si="129"/>
        <v>1166</v>
      </c>
      <c r="K748" s="132">
        <f>J748-F748</f>
        <v>0</v>
      </c>
      <c r="L748" s="216">
        <f>SUM(L747)</f>
        <v>1166</v>
      </c>
      <c r="M748" s="63">
        <f>SUM(M747)</f>
        <v>1166</v>
      </c>
      <c r="N748" s="725">
        <f>SUM(N747)</f>
        <v>1166</v>
      </c>
      <c r="P748" s="6"/>
      <c r="Q748" s="6"/>
      <c r="R748" s="6"/>
    </row>
    <row r="749" spans="1:18" x14ac:dyDescent="0.2">
      <c r="B749" s="200"/>
      <c r="C749" s="200"/>
      <c r="D749" s="845"/>
      <c r="E749" s="846"/>
      <c r="F749" s="884"/>
      <c r="G749" s="393"/>
      <c r="H749" s="393"/>
      <c r="I749" s="393"/>
      <c r="J749" s="394"/>
      <c r="K749" s="393"/>
      <c r="L749" s="200"/>
      <c r="M749" s="200"/>
      <c r="N749" s="200"/>
      <c r="P749" s="6"/>
      <c r="Q749" s="6"/>
      <c r="R749" s="6"/>
    </row>
    <row r="750" spans="1:18" x14ac:dyDescent="0.2">
      <c r="B750" s="200"/>
      <c r="C750" s="200"/>
      <c r="D750" s="845"/>
      <c r="E750" s="846"/>
      <c r="F750" s="884"/>
      <c r="G750" s="393"/>
      <c r="H750" s="393"/>
      <c r="I750" s="393"/>
      <c r="J750" s="394"/>
      <c r="K750" s="393"/>
      <c r="L750" s="200"/>
      <c r="M750" s="200"/>
      <c r="N750" s="200"/>
      <c r="P750" s="6"/>
      <c r="Q750" s="6"/>
      <c r="R750" s="6"/>
    </row>
    <row r="751" spans="1:18" x14ac:dyDescent="0.2">
      <c r="B751" s="274" t="s">
        <v>178</v>
      </c>
      <c r="C751" s="275"/>
      <c r="D751" s="275"/>
      <c r="E751" s="416"/>
      <c r="F751" s="869"/>
      <c r="G751" s="278"/>
      <c r="H751" s="278"/>
      <c r="I751" s="278"/>
      <c r="J751" s="278"/>
      <c r="K751" s="278"/>
      <c r="L751" s="279"/>
      <c r="M751" s="279"/>
      <c r="N751" s="279"/>
      <c r="P751" s="6"/>
      <c r="Q751" s="6"/>
      <c r="R751" s="6"/>
    </row>
    <row r="752" spans="1:18" ht="13.5" thickBot="1" x14ac:dyDescent="0.25">
      <c r="B752" s="443"/>
      <c r="C752" s="279"/>
      <c r="D752" s="279"/>
      <c r="E752" s="436"/>
      <c r="F752" s="869"/>
      <c r="G752" s="278"/>
      <c r="H752" s="278"/>
      <c r="I752" s="278"/>
      <c r="J752" s="278"/>
      <c r="K752" s="278"/>
      <c r="L752" s="279"/>
      <c r="M752" s="279"/>
      <c r="N752" s="279"/>
      <c r="P752" s="6"/>
      <c r="Q752" s="6"/>
      <c r="R752" s="6"/>
    </row>
    <row r="753" spans="1:18" ht="13.5" thickBot="1" x14ac:dyDescent="0.25">
      <c r="B753" s="280"/>
      <c r="C753" s="281"/>
      <c r="D753" s="281"/>
      <c r="E753" s="282"/>
      <c r="F753" s="950"/>
      <c r="G753" s="283"/>
      <c r="H753" s="283"/>
      <c r="I753" s="283"/>
      <c r="J753" s="284"/>
      <c r="K753" s="284"/>
      <c r="L753" s="285"/>
      <c r="M753" s="285"/>
      <c r="N753" s="286"/>
      <c r="P753" s="6"/>
      <c r="Q753" s="6"/>
      <c r="R753" s="6"/>
    </row>
    <row r="754" spans="1:18" ht="13.5" thickBot="1" x14ac:dyDescent="0.25">
      <c r="B754" s="287"/>
      <c r="C754" s="288"/>
      <c r="D754" s="847" t="s">
        <v>32</v>
      </c>
      <c r="E754" s="289"/>
      <c r="F754" s="951"/>
      <c r="G754" s="290"/>
      <c r="H754" s="290"/>
      <c r="I754" s="290"/>
      <c r="J754" s="291"/>
      <c r="K754" s="291"/>
      <c r="L754" s="288"/>
      <c r="M754" s="288"/>
      <c r="N754" s="292"/>
      <c r="P754" s="6"/>
      <c r="Q754" s="6"/>
      <c r="R754" s="6"/>
    </row>
    <row r="755" spans="1:18" x14ac:dyDescent="0.2">
      <c r="B755" s="287"/>
      <c r="C755" s="293"/>
      <c r="D755" s="293" t="s">
        <v>48</v>
      </c>
      <c r="E755" s="294"/>
      <c r="F755" s="951"/>
      <c r="G755" s="290"/>
      <c r="H755" s="290"/>
      <c r="I755" s="290"/>
      <c r="J755" s="291"/>
      <c r="K755" s="291"/>
      <c r="L755" s="288"/>
      <c r="M755" s="288"/>
      <c r="N755" s="292"/>
      <c r="P755" s="6"/>
      <c r="Q755" s="6"/>
      <c r="R755" s="6"/>
    </row>
    <row r="756" spans="1:18" ht="13.5" thickBot="1" x14ac:dyDescent="0.25">
      <c r="B756" s="295"/>
      <c r="C756" s="296"/>
      <c r="D756" s="296"/>
      <c r="E756" s="297"/>
      <c r="F756" s="952"/>
      <c r="G756" s="298"/>
      <c r="H756" s="298"/>
      <c r="I756" s="298"/>
      <c r="J756" s="299"/>
      <c r="K756" s="299"/>
      <c r="L756" s="300"/>
      <c r="M756" s="300"/>
      <c r="N756" s="301"/>
      <c r="P756" s="6"/>
      <c r="Q756" s="6"/>
      <c r="R756" s="6"/>
    </row>
    <row r="757" spans="1:18" s="4" customFormat="1" ht="25.5" thickBot="1" x14ac:dyDescent="0.3">
      <c r="B757" s="208"/>
      <c r="C757" s="209"/>
      <c r="D757" s="210" t="s">
        <v>0</v>
      </c>
      <c r="E757" s="211" t="s">
        <v>345</v>
      </c>
      <c r="F757" s="949" t="s">
        <v>346</v>
      </c>
      <c r="G757" s="212" t="s">
        <v>347</v>
      </c>
      <c r="H757" s="213" t="s">
        <v>348</v>
      </c>
      <c r="I757" s="213" t="s">
        <v>349</v>
      </c>
      <c r="J757" s="214" t="s">
        <v>350</v>
      </c>
      <c r="K757" s="215" t="s">
        <v>351</v>
      </c>
      <c r="L757" s="62" t="s">
        <v>7</v>
      </c>
      <c r="M757" s="216" t="s">
        <v>8</v>
      </c>
      <c r="N757" s="63" t="s">
        <v>352</v>
      </c>
    </row>
    <row r="758" spans="1:18" ht="13.5" thickBot="1" x14ac:dyDescent="0.25">
      <c r="A758" s="1">
        <v>303</v>
      </c>
      <c r="B758" s="444">
        <v>2131</v>
      </c>
      <c r="C758" s="445">
        <v>3639</v>
      </c>
      <c r="D758" s="198" t="s">
        <v>179</v>
      </c>
      <c r="E758" s="128">
        <v>3654</v>
      </c>
      <c r="F758" s="948">
        <v>3000</v>
      </c>
      <c r="G758" s="34">
        <v>3600</v>
      </c>
      <c r="H758" s="79">
        <v>3936</v>
      </c>
      <c r="I758" s="33">
        <v>3936</v>
      </c>
      <c r="J758" s="848">
        <v>3300</v>
      </c>
      <c r="K758" s="362">
        <f>J758-F758</f>
        <v>300</v>
      </c>
      <c r="L758" s="586">
        <v>3000</v>
      </c>
      <c r="M758" s="21">
        <v>3000</v>
      </c>
      <c r="N758" s="697">
        <v>3000</v>
      </c>
      <c r="P758" s="6"/>
      <c r="Q758" s="6"/>
      <c r="R758" s="6"/>
    </row>
    <row r="759" spans="1:18" ht="13.5" thickBot="1" x14ac:dyDescent="0.25">
      <c r="B759" s="216"/>
      <c r="C759" s="390"/>
      <c r="D759" s="734" t="s">
        <v>47</v>
      </c>
      <c r="E759" s="735">
        <f>SUM(E758)</f>
        <v>3654</v>
      </c>
      <c r="F759" s="892">
        <f t="shared" ref="F759" si="130">SUM(F758)</f>
        <v>3000</v>
      </c>
      <c r="G759" s="132">
        <f>SUM(G758)</f>
        <v>3600</v>
      </c>
      <c r="H759" s="132">
        <f t="shared" ref="H759:N759" si="131">SUM(H758)</f>
        <v>3936</v>
      </c>
      <c r="I759" s="221">
        <f t="shared" si="131"/>
        <v>3936</v>
      </c>
      <c r="J759" s="435">
        <f t="shared" si="131"/>
        <v>3300</v>
      </c>
      <c r="K759" s="132">
        <f>J759-F759</f>
        <v>300</v>
      </c>
      <c r="L759" s="216">
        <f t="shared" si="131"/>
        <v>3000</v>
      </c>
      <c r="M759" s="63">
        <f t="shared" si="131"/>
        <v>3000</v>
      </c>
      <c r="N759" s="725">
        <f t="shared" si="131"/>
        <v>3000</v>
      </c>
      <c r="P759" s="6"/>
      <c r="Q759" s="6"/>
      <c r="R759" s="6"/>
    </row>
    <row r="760" spans="1:18" x14ac:dyDescent="0.2">
      <c r="B760" s="279"/>
      <c r="C760" s="279"/>
      <c r="D760" s="279"/>
      <c r="E760" s="436"/>
      <c r="F760" s="869"/>
      <c r="G760" s="278"/>
      <c r="H760" s="278"/>
      <c r="I760" s="278"/>
      <c r="J760" s="278"/>
      <c r="K760" s="278"/>
      <c r="L760" s="279"/>
      <c r="M760" s="279"/>
      <c r="N760" s="279"/>
      <c r="P760" s="6"/>
      <c r="Q760" s="6"/>
      <c r="R760" s="6"/>
    </row>
    <row r="761" spans="1:18" x14ac:dyDescent="0.2">
      <c r="B761" s="279"/>
      <c r="C761" s="279"/>
      <c r="D761" s="279"/>
      <c r="E761" s="436"/>
      <c r="F761" s="869"/>
      <c r="G761" s="278"/>
      <c r="H761" s="278"/>
      <c r="I761" s="278"/>
      <c r="J761" s="278"/>
      <c r="K761" s="278"/>
      <c r="L761" s="279"/>
      <c r="M761" s="279"/>
      <c r="N761" s="279"/>
      <c r="P761" s="6"/>
      <c r="Q761" s="6"/>
      <c r="R761" s="6"/>
    </row>
    <row r="762" spans="1:18" x14ac:dyDescent="0.2">
      <c r="B762" s="279"/>
      <c r="C762" s="279"/>
      <c r="D762" s="279"/>
      <c r="E762" s="436"/>
      <c r="F762" s="869"/>
      <c r="G762" s="278"/>
      <c r="H762" s="278"/>
      <c r="I762" s="278"/>
      <c r="J762" s="278"/>
      <c r="K762" s="278"/>
      <c r="L762" s="279"/>
      <c r="M762" s="279"/>
      <c r="N762" s="279"/>
      <c r="P762" s="6"/>
      <c r="Q762" s="6"/>
      <c r="R762" s="6"/>
    </row>
    <row r="763" spans="1:18" x14ac:dyDescent="0.2">
      <c r="B763" s="279"/>
      <c r="C763" s="279"/>
      <c r="D763" s="279"/>
      <c r="E763" s="436"/>
      <c r="F763" s="869"/>
      <c r="G763" s="278"/>
      <c r="H763" s="278"/>
      <c r="I763" s="278"/>
      <c r="J763" s="278"/>
      <c r="K763" s="278"/>
      <c r="L763" s="279"/>
      <c r="M763" s="279"/>
      <c r="N763" s="279"/>
      <c r="P763" s="6"/>
      <c r="Q763" s="6"/>
      <c r="R763" s="6"/>
    </row>
    <row r="764" spans="1:18" x14ac:dyDescent="0.2">
      <c r="B764" s="279"/>
      <c r="C764" s="279"/>
      <c r="D764" s="279"/>
      <c r="E764" s="436"/>
      <c r="F764" s="869"/>
      <c r="G764" s="278"/>
      <c r="H764" s="278"/>
      <c r="I764" s="278"/>
      <c r="J764" s="278"/>
      <c r="K764" s="278"/>
      <c r="L764" s="279"/>
      <c r="M764" s="279"/>
      <c r="N764" s="279"/>
      <c r="P764" s="6"/>
      <c r="Q764" s="6"/>
      <c r="R764" s="6"/>
    </row>
    <row r="765" spans="1:18" x14ac:dyDescent="0.2">
      <c r="B765" s="279"/>
      <c r="C765" s="279"/>
      <c r="D765" s="279"/>
      <c r="E765" s="436"/>
      <c r="F765" s="869"/>
      <c r="G765" s="278"/>
      <c r="H765" s="278"/>
      <c r="I765" s="278"/>
      <c r="J765" s="278"/>
      <c r="K765" s="278"/>
      <c r="L765" s="279"/>
      <c r="M765" s="279"/>
      <c r="N765" s="279"/>
      <c r="P765" s="6"/>
      <c r="Q765" s="6"/>
      <c r="R765" s="6"/>
    </row>
    <row r="766" spans="1:18" x14ac:dyDescent="0.2">
      <c r="B766" s="200"/>
      <c r="C766" s="200"/>
      <c r="D766" s="200"/>
      <c r="E766" s="396"/>
      <c r="F766" s="884"/>
      <c r="G766" s="393"/>
      <c r="H766" s="393"/>
      <c r="I766" s="393"/>
      <c r="J766" s="394"/>
      <c r="K766" s="393"/>
      <c r="L766" s="200"/>
      <c r="M766" s="200"/>
      <c r="N766" s="200"/>
      <c r="P766" s="6"/>
      <c r="Q766" s="6"/>
      <c r="R766" s="6"/>
    </row>
    <row r="767" spans="1:18" x14ac:dyDescent="0.2">
      <c r="B767" s="200"/>
      <c r="C767" s="200"/>
      <c r="D767" s="200"/>
      <c r="E767" s="396"/>
      <c r="F767" s="884"/>
      <c r="G767" s="393"/>
      <c r="H767" s="393"/>
      <c r="I767" s="393"/>
      <c r="J767" s="394"/>
      <c r="K767" s="393"/>
      <c r="L767" s="200"/>
      <c r="M767" s="200"/>
      <c r="N767" s="200"/>
      <c r="P767" s="6"/>
      <c r="Q767" s="6"/>
      <c r="R767" s="6"/>
    </row>
    <row r="768" spans="1:18" x14ac:dyDescent="0.2">
      <c r="B768" s="279"/>
      <c r="C768" s="279"/>
      <c r="D768" s="279"/>
      <c r="E768" s="436"/>
      <c r="F768" s="869"/>
      <c r="G768" s="278"/>
      <c r="H768" s="278"/>
      <c r="I768" s="278"/>
      <c r="J768" s="278"/>
      <c r="K768" s="278"/>
      <c r="L768" s="279"/>
      <c r="M768" s="279"/>
      <c r="N768" s="279"/>
      <c r="P768" s="6"/>
      <c r="Q768" s="6"/>
      <c r="R768" s="6"/>
    </row>
    <row r="769" spans="2:18" x14ac:dyDescent="0.2">
      <c r="B769" s="279"/>
      <c r="C769" s="279"/>
      <c r="D769" s="279"/>
      <c r="E769" s="436"/>
      <c r="F769" s="869"/>
      <c r="G769" s="278"/>
      <c r="H769" s="278"/>
      <c r="I769" s="278"/>
      <c r="J769" s="278"/>
      <c r="K769" s="278"/>
      <c r="L769" s="279"/>
      <c r="M769" s="279"/>
      <c r="N769" s="279"/>
      <c r="P769" s="6"/>
      <c r="Q769" s="6"/>
      <c r="R769" s="6"/>
    </row>
    <row r="770" spans="2:18" x14ac:dyDescent="0.2">
      <c r="B770" s="279"/>
      <c r="C770" s="279"/>
      <c r="D770" s="279"/>
      <c r="E770" s="436"/>
      <c r="F770" s="869"/>
      <c r="G770" s="278"/>
      <c r="H770" s="278"/>
      <c r="I770" s="278"/>
      <c r="J770" s="278"/>
      <c r="K770" s="278"/>
      <c r="L770" s="279"/>
      <c r="M770" s="279"/>
      <c r="N770" s="279"/>
      <c r="P770" s="6"/>
      <c r="Q770" s="6"/>
      <c r="R770" s="6"/>
    </row>
    <row r="771" spans="2:18" x14ac:dyDescent="0.2">
      <c r="B771" s="279"/>
      <c r="C771" s="279"/>
      <c r="D771" s="279"/>
      <c r="E771" s="436"/>
      <c r="F771" s="869"/>
      <c r="G771" s="278"/>
      <c r="H771" s="278"/>
      <c r="I771" s="278"/>
      <c r="J771" s="278"/>
      <c r="K771" s="278"/>
      <c r="L771" s="279"/>
      <c r="M771" s="279"/>
      <c r="N771" s="279"/>
      <c r="P771" s="6"/>
      <c r="Q771" s="6"/>
      <c r="R771" s="6"/>
    </row>
    <row r="772" spans="2:18" x14ac:dyDescent="0.2">
      <c r="B772" s="279"/>
      <c r="C772" s="279"/>
      <c r="D772" s="279"/>
      <c r="E772" s="436"/>
      <c r="F772" s="869"/>
      <c r="G772" s="278"/>
      <c r="H772" s="278"/>
      <c r="I772" s="278"/>
      <c r="J772" s="278"/>
      <c r="K772" s="278"/>
      <c r="L772" s="279"/>
      <c r="M772" s="279"/>
      <c r="N772" s="279"/>
      <c r="P772" s="6"/>
      <c r="Q772" s="6"/>
      <c r="R772" s="6"/>
    </row>
    <row r="773" spans="2:18" x14ac:dyDescent="0.2">
      <c r="B773" s="279"/>
      <c r="C773" s="279"/>
      <c r="D773" s="279"/>
      <c r="E773" s="436"/>
      <c r="F773" s="869"/>
      <c r="G773" s="278"/>
      <c r="H773" s="278"/>
      <c r="I773" s="278"/>
      <c r="J773" s="278"/>
      <c r="K773" s="278"/>
      <c r="L773" s="279"/>
      <c r="M773" s="279"/>
      <c r="N773" s="279"/>
      <c r="P773" s="6"/>
      <c r="Q773" s="6"/>
      <c r="R773" s="6"/>
    </row>
    <row r="774" spans="2:18" x14ac:dyDescent="0.2">
      <c r="B774" s="279"/>
      <c r="C774" s="279"/>
      <c r="D774" s="279"/>
      <c r="E774" s="436"/>
      <c r="F774" s="869"/>
      <c r="G774" s="278"/>
      <c r="H774" s="278"/>
      <c r="I774" s="278"/>
      <c r="J774" s="278"/>
      <c r="K774" s="278"/>
      <c r="L774" s="279"/>
      <c r="M774" s="279"/>
      <c r="N774" s="279"/>
      <c r="P774" s="6"/>
      <c r="Q774" s="6"/>
      <c r="R774" s="6"/>
    </row>
    <row r="775" spans="2:18" x14ac:dyDescent="0.2">
      <c r="B775" s="279"/>
      <c r="C775" s="279"/>
      <c r="D775" s="279"/>
      <c r="E775" s="436"/>
      <c r="F775" s="869"/>
      <c r="G775" s="278"/>
      <c r="H775" s="278"/>
      <c r="I775" s="278"/>
      <c r="J775" s="278"/>
      <c r="K775" s="278"/>
      <c r="L775" s="279"/>
      <c r="M775" s="279"/>
      <c r="N775" s="279"/>
      <c r="P775" s="6"/>
      <c r="Q775" s="6"/>
      <c r="R775" s="6"/>
    </row>
    <row r="776" spans="2:18" x14ac:dyDescent="0.2">
      <c r="B776" s="279"/>
      <c r="C776" s="279"/>
      <c r="D776" s="279"/>
      <c r="E776" s="436"/>
      <c r="F776" s="869"/>
      <c r="G776" s="278"/>
      <c r="H776" s="278"/>
      <c r="I776" s="278"/>
      <c r="J776" s="278"/>
      <c r="K776" s="278"/>
      <c r="L776" s="279"/>
      <c r="M776" s="279"/>
      <c r="N776" s="279"/>
      <c r="P776" s="6"/>
      <c r="Q776" s="6"/>
      <c r="R776" s="6"/>
    </row>
    <row r="777" spans="2:18" x14ac:dyDescent="0.2">
      <c r="B777" s="279"/>
      <c r="C777" s="279"/>
      <c r="D777" s="279"/>
      <c r="E777" s="436"/>
      <c r="F777" s="869"/>
      <c r="G777" s="278"/>
      <c r="H777" s="278"/>
      <c r="I777" s="278"/>
      <c r="J777" s="278"/>
      <c r="K777" s="278"/>
      <c r="L777" s="279"/>
      <c r="M777" s="279"/>
      <c r="N777" s="279"/>
      <c r="P777" s="6"/>
      <c r="Q777" s="6"/>
      <c r="R777" s="6"/>
    </row>
    <row r="778" spans="2:18" x14ac:dyDescent="0.2">
      <c r="B778" s="279"/>
      <c r="C778" s="279"/>
      <c r="D778" s="279"/>
      <c r="E778" s="436"/>
      <c r="F778" s="869"/>
      <c r="G778" s="278"/>
      <c r="H778" s="278"/>
      <c r="I778" s="278"/>
      <c r="J778" s="278"/>
      <c r="K778" s="278"/>
      <c r="L778" s="279"/>
      <c r="M778" s="279"/>
      <c r="N778" s="279"/>
      <c r="P778" s="6"/>
      <c r="Q778" s="6"/>
      <c r="R778" s="6"/>
    </row>
    <row r="779" spans="2:18" x14ac:dyDescent="0.2">
      <c r="B779" s="279"/>
      <c r="C779" s="279"/>
      <c r="D779" s="279"/>
      <c r="E779" s="436"/>
      <c r="F779" s="869"/>
      <c r="G779" s="278"/>
      <c r="H779" s="278"/>
      <c r="I779" s="278"/>
      <c r="J779" s="278"/>
      <c r="K779" s="278"/>
      <c r="L779" s="279"/>
      <c r="M779" s="279"/>
      <c r="N779" s="279"/>
      <c r="P779" s="6"/>
      <c r="Q779" s="6"/>
      <c r="R779" s="6"/>
    </row>
    <row r="780" spans="2:18" x14ac:dyDescent="0.2">
      <c r="B780" s="279"/>
      <c r="C780" s="279"/>
      <c r="D780" s="279"/>
      <c r="E780" s="436"/>
      <c r="F780" s="869"/>
      <c r="G780" s="278"/>
      <c r="H780" s="278"/>
      <c r="I780" s="278"/>
      <c r="J780" s="278"/>
      <c r="K780" s="278"/>
      <c r="L780" s="279"/>
      <c r="M780" s="279"/>
      <c r="N780" s="279"/>
      <c r="P780" s="6"/>
      <c r="Q780" s="6"/>
      <c r="R780" s="6"/>
    </row>
    <row r="781" spans="2:18" x14ac:dyDescent="0.2">
      <c r="B781" s="279"/>
      <c r="C781" s="279"/>
      <c r="D781" s="279"/>
      <c r="E781" s="436"/>
      <c r="F781" s="869"/>
      <c r="G781" s="278"/>
      <c r="H781" s="278"/>
      <c r="I781" s="278"/>
      <c r="J781" s="278"/>
      <c r="K781" s="278"/>
      <c r="L781" s="279"/>
      <c r="M781" s="279"/>
      <c r="N781" s="279"/>
      <c r="P781" s="6"/>
      <c r="Q781" s="6"/>
      <c r="R781" s="6"/>
    </row>
    <row r="782" spans="2:18" x14ac:dyDescent="0.2">
      <c r="B782" s="279"/>
      <c r="C782" s="279"/>
      <c r="D782" s="279"/>
      <c r="E782" s="436"/>
      <c r="F782" s="869"/>
      <c r="G782" s="278"/>
      <c r="H782" s="278"/>
      <c r="I782" s="278"/>
      <c r="J782" s="278"/>
      <c r="K782" s="278"/>
      <c r="L782" s="279"/>
      <c r="M782" s="279"/>
      <c r="N782" s="279"/>
      <c r="P782" s="6"/>
      <c r="Q782" s="6"/>
      <c r="R782" s="6"/>
    </row>
    <row r="783" spans="2:18" x14ac:dyDescent="0.2">
      <c r="B783" s="279"/>
      <c r="C783" s="279"/>
      <c r="D783" s="279"/>
      <c r="E783" s="436"/>
      <c r="F783" s="869"/>
      <c r="G783" s="278"/>
      <c r="H783" s="278"/>
      <c r="I783" s="278"/>
      <c r="J783" s="278"/>
      <c r="K783" s="278"/>
      <c r="L783" s="279"/>
      <c r="M783" s="279"/>
      <c r="N783" s="279"/>
      <c r="P783" s="6"/>
      <c r="Q783" s="6"/>
      <c r="R783" s="6"/>
    </row>
    <row r="784" spans="2:18" x14ac:dyDescent="0.2">
      <c r="B784" s="279"/>
      <c r="C784" s="279"/>
      <c r="D784" s="279"/>
      <c r="E784" s="436"/>
      <c r="F784" s="869"/>
      <c r="G784" s="278"/>
      <c r="H784" s="278"/>
      <c r="I784" s="278"/>
      <c r="J784" s="278"/>
      <c r="K784" s="278"/>
      <c r="L784" s="279"/>
      <c r="M784" s="279"/>
      <c r="N784" s="279"/>
      <c r="P784" s="6"/>
      <c r="Q784" s="6"/>
      <c r="R784" s="6"/>
    </row>
    <row r="785" spans="2:18" x14ac:dyDescent="0.2">
      <c r="B785" s="279"/>
      <c r="C785" s="279"/>
      <c r="D785" s="279"/>
      <c r="E785" s="436"/>
      <c r="F785" s="869"/>
      <c r="G785" s="278"/>
      <c r="H785" s="278"/>
      <c r="I785" s="278"/>
      <c r="J785" s="278"/>
      <c r="K785" s="278"/>
      <c r="L785" s="279"/>
      <c r="M785" s="279"/>
      <c r="N785" s="279"/>
      <c r="P785" s="6"/>
      <c r="Q785" s="6"/>
      <c r="R785" s="6"/>
    </row>
    <row r="786" spans="2:18" x14ac:dyDescent="0.2">
      <c r="B786" s="279"/>
      <c r="C786" s="279"/>
      <c r="D786" s="279"/>
      <c r="E786" s="436"/>
      <c r="F786" s="869"/>
      <c r="G786" s="278"/>
      <c r="H786" s="278"/>
      <c r="I786" s="278"/>
      <c r="J786" s="278"/>
      <c r="K786" s="278"/>
      <c r="L786" s="279"/>
      <c r="M786" s="279"/>
      <c r="N786" s="279"/>
      <c r="P786" s="6"/>
      <c r="Q786" s="6"/>
      <c r="R786" s="6"/>
    </row>
    <row r="787" spans="2:18" x14ac:dyDescent="0.2">
      <c r="B787" s="279"/>
      <c r="C787" s="279"/>
      <c r="D787" s="279"/>
      <c r="E787" s="436"/>
      <c r="F787" s="869"/>
      <c r="G787" s="278"/>
      <c r="H787" s="278"/>
      <c r="I787" s="278"/>
      <c r="J787" s="278"/>
      <c r="K787" s="278"/>
      <c r="L787" s="279"/>
      <c r="M787" s="279"/>
      <c r="N787" s="279"/>
      <c r="P787" s="6"/>
      <c r="Q787" s="6"/>
      <c r="R787" s="6"/>
    </row>
    <row r="788" spans="2:18" x14ac:dyDescent="0.2">
      <c r="B788" s="279"/>
      <c r="C788" s="279"/>
      <c r="D788" s="279"/>
      <c r="E788" s="436"/>
      <c r="F788" s="869"/>
      <c r="G788" s="278"/>
      <c r="H788" s="278"/>
      <c r="I788" s="278"/>
      <c r="J788" s="278"/>
      <c r="K788" s="278"/>
      <c r="L788" s="279"/>
      <c r="M788" s="279"/>
      <c r="N788" s="279"/>
      <c r="P788" s="6"/>
      <c r="Q788" s="6"/>
      <c r="R788" s="6"/>
    </row>
    <row r="789" spans="2:18" x14ac:dyDescent="0.2">
      <c r="B789" s="279"/>
      <c r="C789" s="279"/>
      <c r="D789" s="279"/>
      <c r="E789" s="436"/>
      <c r="F789" s="869"/>
      <c r="G789" s="278"/>
      <c r="H789" s="278"/>
      <c r="I789" s="278"/>
      <c r="J789" s="278"/>
      <c r="K789" s="278"/>
      <c r="L789" s="279"/>
      <c r="M789" s="279"/>
      <c r="N789" s="279"/>
      <c r="P789" s="6"/>
      <c r="Q789" s="6"/>
      <c r="R789" s="6"/>
    </row>
    <row r="790" spans="2:18" x14ac:dyDescent="0.2">
      <c r="B790" s="279"/>
      <c r="C790" s="279"/>
      <c r="D790" s="279"/>
      <c r="E790" s="436"/>
      <c r="F790" s="869"/>
      <c r="G790" s="278"/>
      <c r="H790" s="278"/>
      <c r="I790" s="278"/>
      <c r="J790" s="278"/>
      <c r="K790" s="278"/>
      <c r="L790" s="279"/>
      <c r="M790" s="279"/>
      <c r="N790" s="279"/>
      <c r="P790" s="6"/>
      <c r="Q790" s="6"/>
      <c r="R790" s="6"/>
    </row>
    <row r="791" spans="2:18" x14ac:dyDescent="0.2">
      <c r="B791" s="279"/>
      <c r="C791" s="279"/>
      <c r="D791" s="279"/>
      <c r="E791" s="436"/>
      <c r="F791" s="869"/>
      <c r="G791" s="278"/>
      <c r="H791" s="278"/>
      <c r="I791" s="278"/>
      <c r="J791" s="278"/>
      <c r="K791" s="278"/>
      <c r="L791" s="279"/>
      <c r="M791" s="279"/>
      <c r="N791" s="279"/>
      <c r="P791" s="6"/>
      <c r="Q791" s="6"/>
      <c r="R791" s="6"/>
    </row>
    <row r="792" spans="2:18" x14ac:dyDescent="0.2">
      <c r="B792" s="279"/>
      <c r="C792" s="279"/>
      <c r="D792" s="279"/>
      <c r="E792" s="436"/>
      <c r="F792" s="869"/>
      <c r="G792" s="278"/>
      <c r="H792" s="278"/>
      <c r="I792" s="278"/>
      <c r="J792" s="278"/>
      <c r="K792" s="278"/>
      <c r="L792" s="279"/>
      <c r="M792" s="279"/>
      <c r="N792" s="279"/>
      <c r="P792" s="6"/>
      <c r="Q792" s="6"/>
      <c r="R792" s="6"/>
    </row>
    <row r="793" spans="2:18" x14ac:dyDescent="0.2">
      <c r="B793" s="279"/>
      <c r="C793" s="279"/>
      <c r="D793" s="279"/>
      <c r="E793" s="436"/>
      <c r="F793" s="869"/>
      <c r="G793" s="278"/>
      <c r="H793" s="278"/>
      <c r="I793" s="278"/>
      <c r="J793" s="278"/>
      <c r="K793" s="278"/>
      <c r="L793" s="279"/>
      <c r="M793" s="279"/>
      <c r="N793" s="279"/>
      <c r="P793" s="6"/>
      <c r="Q793" s="6"/>
      <c r="R793" s="6"/>
    </row>
    <row r="794" spans="2:18" x14ac:dyDescent="0.2">
      <c r="B794" s="279"/>
      <c r="C794" s="279"/>
      <c r="D794" s="279"/>
      <c r="E794" s="436"/>
      <c r="F794" s="869"/>
      <c r="G794" s="278"/>
      <c r="H794" s="278"/>
      <c r="I794" s="278"/>
      <c r="J794" s="278"/>
      <c r="K794" s="278"/>
      <c r="L794" s="279"/>
      <c r="M794" s="279"/>
      <c r="N794" s="279"/>
      <c r="P794" s="6"/>
      <c r="Q794" s="6"/>
      <c r="R794" s="6"/>
    </row>
    <row r="795" spans="2:18" x14ac:dyDescent="0.2">
      <c r="B795" s="279"/>
      <c r="C795" s="279"/>
      <c r="D795" s="279"/>
      <c r="E795" s="436"/>
      <c r="F795" s="869"/>
      <c r="G795" s="278"/>
      <c r="H795" s="278"/>
      <c r="I795" s="278"/>
      <c r="J795" s="278"/>
      <c r="K795" s="278"/>
      <c r="L795" s="279"/>
      <c r="M795" s="279"/>
      <c r="N795" s="279"/>
      <c r="P795" s="6"/>
      <c r="Q795" s="6"/>
      <c r="R795" s="6"/>
    </row>
    <row r="796" spans="2:18" x14ac:dyDescent="0.2">
      <c r="B796" s="279"/>
      <c r="C796" s="279"/>
      <c r="D796" s="279"/>
      <c r="E796" s="436"/>
      <c r="F796" s="869"/>
      <c r="G796" s="278"/>
      <c r="H796" s="278"/>
      <c r="I796" s="278"/>
      <c r="J796" s="278"/>
      <c r="K796" s="278"/>
      <c r="L796" s="279"/>
      <c r="M796" s="279"/>
      <c r="N796" s="279"/>
      <c r="P796" s="6"/>
      <c r="Q796" s="6"/>
      <c r="R796" s="6"/>
    </row>
    <row r="797" spans="2:18" x14ac:dyDescent="0.2">
      <c r="B797" s="279"/>
      <c r="C797" s="279"/>
      <c r="D797" s="279"/>
      <c r="E797" s="436"/>
      <c r="F797" s="869"/>
      <c r="G797" s="278"/>
      <c r="H797" s="278"/>
      <c r="I797" s="278"/>
      <c r="J797" s="278"/>
      <c r="K797" s="278"/>
      <c r="L797" s="279"/>
      <c r="M797" s="279"/>
      <c r="N797" s="279"/>
      <c r="P797" s="6"/>
      <c r="Q797" s="6"/>
      <c r="R797" s="6"/>
    </row>
    <row r="798" spans="2:18" x14ac:dyDescent="0.2">
      <c r="B798" s="279"/>
      <c r="C798" s="279"/>
      <c r="D798" s="279"/>
      <c r="E798" s="436"/>
      <c r="F798" s="869"/>
      <c r="G798" s="278"/>
      <c r="H798" s="278"/>
      <c r="I798" s="278"/>
      <c r="J798" s="278"/>
      <c r="K798" s="278"/>
      <c r="L798" s="279"/>
      <c r="M798" s="279"/>
      <c r="N798" s="279"/>
      <c r="P798" s="6"/>
      <c r="Q798" s="6"/>
      <c r="R798" s="6"/>
    </row>
    <row r="799" spans="2:18" x14ac:dyDescent="0.2">
      <c r="B799" s="279"/>
      <c r="C799" s="279"/>
      <c r="D799" s="279"/>
      <c r="E799" s="436"/>
      <c r="F799" s="869"/>
      <c r="G799" s="278"/>
      <c r="H799" s="278"/>
      <c r="I799" s="278"/>
      <c r="J799" s="278"/>
      <c r="K799" s="278"/>
      <c r="L799" s="279"/>
      <c r="M799" s="279"/>
      <c r="N799" s="279"/>
      <c r="P799" s="6"/>
      <c r="Q799" s="6"/>
      <c r="R799" s="6"/>
    </row>
    <row r="800" spans="2:18" x14ac:dyDescent="0.2">
      <c r="B800" s="279"/>
      <c r="C800" s="279"/>
      <c r="D800" s="279"/>
      <c r="E800" s="436"/>
      <c r="F800" s="869"/>
      <c r="G800" s="278"/>
      <c r="H800" s="278"/>
      <c r="I800" s="278"/>
      <c r="J800" s="278"/>
      <c r="K800" s="278"/>
      <c r="L800" s="279"/>
      <c r="M800" s="279"/>
      <c r="N800" s="279"/>
      <c r="P800" s="6"/>
      <c r="Q800" s="6"/>
      <c r="R800" s="6"/>
    </row>
    <row r="801" spans="2:18" x14ac:dyDescent="0.2">
      <c r="B801" s="279"/>
      <c r="C801" s="279"/>
      <c r="D801" s="279"/>
      <c r="E801" s="436"/>
      <c r="F801" s="869"/>
      <c r="G801" s="278"/>
      <c r="H801" s="278"/>
      <c r="I801" s="278"/>
      <c r="J801" s="278"/>
      <c r="K801" s="278"/>
      <c r="L801" s="279"/>
      <c r="M801" s="279"/>
      <c r="N801" s="279"/>
      <c r="P801" s="6"/>
      <c r="Q801" s="6"/>
      <c r="R801" s="6"/>
    </row>
    <row r="802" spans="2:18" x14ac:dyDescent="0.2">
      <c r="B802" s="279"/>
      <c r="C802" s="279"/>
      <c r="D802" s="279"/>
      <c r="E802" s="436"/>
      <c r="F802" s="869"/>
      <c r="G802" s="278"/>
      <c r="H802" s="278"/>
      <c r="I802" s="278"/>
      <c r="J802" s="278"/>
      <c r="K802" s="278"/>
      <c r="L802" s="279"/>
      <c r="M802" s="279"/>
      <c r="N802" s="279"/>
      <c r="P802" s="6"/>
      <c r="Q802" s="6"/>
      <c r="R802" s="6"/>
    </row>
    <row r="803" spans="2:18" x14ac:dyDescent="0.2">
      <c r="B803" s="279"/>
      <c r="C803" s="279"/>
      <c r="D803" s="279"/>
      <c r="E803" s="436"/>
      <c r="F803" s="869"/>
      <c r="G803" s="278"/>
      <c r="H803" s="278"/>
      <c r="I803" s="278"/>
      <c r="J803" s="278"/>
      <c r="K803" s="278"/>
      <c r="L803" s="279"/>
      <c r="M803" s="279"/>
      <c r="N803" s="279"/>
      <c r="P803" s="6"/>
      <c r="Q803" s="6"/>
      <c r="R803" s="6"/>
    </row>
    <row r="804" spans="2:18" x14ac:dyDescent="0.2">
      <c r="B804" s="279"/>
      <c r="C804" s="279"/>
      <c r="D804" s="279"/>
      <c r="E804" s="436"/>
      <c r="F804" s="869"/>
      <c r="G804" s="278"/>
      <c r="H804" s="278"/>
      <c r="I804" s="278"/>
      <c r="J804" s="278"/>
      <c r="K804" s="278"/>
      <c r="L804" s="279"/>
      <c r="M804" s="279"/>
      <c r="N804" s="279"/>
      <c r="P804" s="6"/>
      <c r="Q804" s="6"/>
      <c r="R804" s="6"/>
    </row>
    <row r="805" spans="2:18" x14ac:dyDescent="0.2">
      <c r="B805" s="279"/>
      <c r="C805" s="279"/>
      <c r="D805" s="279"/>
      <c r="E805" s="436"/>
      <c r="F805" s="869"/>
      <c r="G805" s="278"/>
      <c r="H805" s="278"/>
      <c r="I805" s="278"/>
      <c r="J805" s="278"/>
      <c r="K805" s="278"/>
      <c r="L805" s="279"/>
      <c r="M805" s="279"/>
      <c r="N805" s="279"/>
      <c r="P805" s="6"/>
      <c r="Q805" s="6"/>
      <c r="R805" s="6"/>
    </row>
    <row r="806" spans="2:18" x14ac:dyDescent="0.2">
      <c r="B806" s="279"/>
      <c r="C806" s="279"/>
      <c r="D806" s="279"/>
      <c r="E806" s="436"/>
      <c r="F806" s="869"/>
      <c r="G806" s="278"/>
      <c r="H806" s="278"/>
      <c r="I806" s="278"/>
      <c r="J806" s="278"/>
      <c r="K806" s="278"/>
      <c r="L806" s="279"/>
      <c r="M806" s="279"/>
      <c r="N806" s="279"/>
      <c r="P806" s="6"/>
      <c r="Q806" s="6"/>
      <c r="R806" s="6"/>
    </row>
    <row r="807" spans="2:18" x14ac:dyDescent="0.2">
      <c r="B807" s="279"/>
      <c r="C807" s="279"/>
      <c r="D807" s="279"/>
      <c r="E807" s="436"/>
      <c r="F807" s="869"/>
      <c r="G807" s="278"/>
      <c r="H807" s="278"/>
      <c r="I807" s="278"/>
      <c r="J807" s="278"/>
      <c r="K807" s="278"/>
      <c r="L807" s="279"/>
      <c r="M807" s="279"/>
      <c r="N807" s="279"/>
      <c r="P807" s="6"/>
      <c r="Q807" s="6"/>
      <c r="R807" s="6"/>
    </row>
    <row r="808" spans="2:18" x14ac:dyDescent="0.2">
      <c r="B808" s="279"/>
      <c r="C808" s="279"/>
      <c r="D808" s="279"/>
      <c r="E808" s="436"/>
      <c r="F808" s="869"/>
      <c r="G808" s="278"/>
      <c r="H808" s="278"/>
      <c r="I808" s="278"/>
      <c r="J808" s="278"/>
      <c r="K808" s="278"/>
      <c r="L808" s="279"/>
      <c r="M808" s="279"/>
      <c r="N808" s="279"/>
      <c r="P808" s="6"/>
      <c r="Q808" s="6"/>
      <c r="R808" s="6"/>
    </row>
    <row r="809" spans="2:18" x14ac:dyDescent="0.2">
      <c r="B809" s="279"/>
      <c r="C809" s="279"/>
      <c r="D809" s="279"/>
      <c r="E809" s="436"/>
      <c r="F809" s="869"/>
      <c r="G809" s="278"/>
      <c r="H809" s="278"/>
      <c r="I809" s="278"/>
      <c r="J809" s="278"/>
      <c r="K809" s="278"/>
      <c r="L809" s="279"/>
      <c r="M809" s="279"/>
      <c r="N809" s="279"/>
      <c r="P809" s="6"/>
      <c r="Q809" s="6"/>
      <c r="R809" s="6"/>
    </row>
    <row r="810" spans="2:18" x14ac:dyDescent="0.2">
      <c r="B810" s="279"/>
      <c r="C810" s="279"/>
      <c r="D810" s="279"/>
      <c r="E810" s="436"/>
      <c r="F810" s="869"/>
      <c r="G810" s="278"/>
      <c r="H810" s="278"/>
      <c r="I810" s="278"/>
      <c r="J810" s="278"/>
      <c r="K810" s="278"/>
      <c r="L810" s="279"/>
      <c r="M810" s="279"/>
      <c r="N810" s="279"/>
      <c r="P810" s="6"/>
      <c r="Q810" s="6"/>
      <c r="R810" s="6"/>
    </row>
    <row r="811" spans="2:18" x14ac:dyDescent="0.2">
      <c r="B811" s="279"/>
      <c r="C811" s="279"/>
      <c r="D811" s="279"/>
      <c r="E811" s="436"/>
      <c r="F811" s="869"/>
      <c r="G811" s="278"/>
      <c r="H811" s="278"/>
      <c r="I811" s="278"/>
      <c r="J811" s="278"/>
      <c r="K811" s="278"/>
      <c r="L811" s="279"/>
      <c r="M811" s="279"/>
      <c r="N811" s="279"/>
      <c r="P811" s="6"/>
      <c r="Q811" s="6"/>
      <c r="R811" s="6"/>
    </row>
    <row r="812" spans="2:18" x14ac:dyDescent="0.2">
      <c r="B812" s="279"/>
      <c r="C812" s="279"/>
      <c r="D812" s="279"/>
      <c r="E812" s="436"/>
      <c r="F812" s="869"/>
      <c r="G812" s="278"/>
      <c r="H812" s="278"/>
      <c r="I812" s="278"/>
      <c r="J812" s="278"/>
      <c r="K812" s="278"/>
      <c r="L812" s="279"/>
      <c r="M812" s="279"/>
      <c r="N812" s="279"/>
      <c r="P812" s="6"/>
      <c r="Q812" s="6"/>
      <c r="R812" s="6"/>
    </row>
    <row r="813" spans="2:18" x14ac:dyDescent="0.2">
      <c r="B813" s="279"/>
      <c r="C813" s="279"/>
      <c r="D813" s="279"/>
      <c r="E813" s="436"/>
      <c r="F813" s="869"/>
      <c r="G813" s="278"/>
      <c r="H813" s="278"/>
      <c r="I813" s="278"/>
      <c r="J813" s="278"/>
      <c r="K813" s="278"/>
      <c r="L813" s="279"/>
      <c r="M813" s="279"/>
      <c r="N813" s="279"/>
      <c r="P813" s="6"/>
      <c r="Q813" s="6"/>
      <c r="R813" s="6"/>
    </row>
    <row r="814" spans="2:18" x14ac:dyDescent="0.2">
      <c r="B814" s="279"/>
      <c r="C814" s="279"/>
      <c r="D814" s="279"/>
      <c r="E814" s="436"/>
      <c r="F814" s="869"/>
      <c r="G814" s="278"/>
      <c r="H814" s="278"/>
      <c r="I814" s="278"/>
      <c r="J814" s="278"/>
      <c r="K814" s="278"/>
      <c r="L814" s="279"/>
      <c r="M814" s="279"/>
      <c r="N814" s="279"/>
      <c r="P814" s="6"/>
      <c r="Q814" s="6"/>
      <c r="R814" s="6"/>
    </row>
    <row r="815" spans="2:18" x14ac:dyDescent="0.2">
      <c r="B815" s="279"/>
      <c r="C815" s="279"/>
      <c r="D815" s="279"/>
      <c r="E815" s="436"/>
      <c r="F815" s="869"/>
      <c r="G815" s="278"/>
      <c r="H815" s="278"/>
      <c r="I815" s="278"/>
      <c r="J815" s="278"/>
      <c r="K815" s="278"/>
      <c r="L815" s="279"/>
      <c r="M815" s="279"/>
      <c r="N815" s="279"/>
      <c r="P815" s="6"/>
      <c r="Q815" s="6"/>
      <c r="R815" s="6"/>
    </row>
    <row r="816" spans="2:18" x14ac:dyDescent="0.2">
      <c r="B816" s="279"/>
      <c r="C816" s="279"/>
      <c r="D816" s="279"/>
      <c r="E816" s="436"/>
      <c r="F816" s="869"/>
      <c r="G816" s="278"/>
      <c r="H816" s="278"/>
      <c r="I816" s="278"/>
      <c r="J816" s="278"/>
      <c r="K816" s="278"/>
      <c r="L816" s="279"/>
      <c r="M816" s="279"/>
      <c r="N816" s="279"/>
      <c r="P816" s="6"/>
      <c r="Q816" s="6"/>
      <c r="R816" s="6"/>
    </row>
    <row r="817" spans="2:18" x14ac:dyDescent="0.2">
      <c r="B817" s="279"/>
      <c r="C817" s="279"/>
      <c r="D817" s="279"/>
      <c r="E817" s="436"/>
      <c r="F817" s="869"/>
      <c r="G817" s="278"/>
      <c r="H817" s="278"/>
      <c r="I817" s="278"/>
      <c r="J817" s="278"/>
      <c r="K817" s="278"/>
      <c r="L817" s="279"/>
      <c r="M817" s="279"/>
      <c r="N817" s="279"/>
      <c r="P817" s="6"/>
      <c r="Q817" s="6"/>
      <c r="R817" s="6"/>
    </row>
    <row r="818" spans="2:18" x14ac:dyDescent="0.2">
      <c r="B818" s="279"/>
      <c r="C818" s="279"/>
      <c r="D818" s="279"/>
      <c r="E818" s="436"/>
      <c r="F818" s="869"/>
      <c r="G818" s="278"/>
      <c r="H818" s="278"/>
      <c r="I818" s="278"/>
      <c r="J818" s="278"/>
      <c r="K818" s="278"/>
      <c r="L818" s="279"/>
      <c r="M818" s="279"/>
      <c r="N818" s="279"/>
      <c r="P818" s="6"/>
      <c r="Q818" s="6"/>
      <c r="R818" s="6"/>
    </row>
    <row r="819" spans="2:18" x14ac:dyDescent="0.2">
      <c r="B819" s="279"/>
      <c r="C819" s="279"/>
      <c r="D819" s="279"/>
      <c r="E819" s="436"/>
      <c r="F819" s="869"/>
      <c r="G819" s="278"/>
      <c r="H819" s="278"/>
      <c r="I819" s="278"/>
      <c r="J819" s="278"/>
      <c r="K819" s="278"/>
      <c r="L819" s="279"/>
      <c r="M819" s="279"/>
      <c r="N819" s="279"/>
      <c r="P819" s="6"/>
      <c r="Q819" s="6"/>
      <c r="R819" s="6"/>
    </row>
    <row r="820" spans="2:18" x14ac:dyDescent="0.2">
      <c r="B820" s="279"/>
      <c r="C820" s="279"/>
      <c r="D820" s="279"/>
      <c r="E820" s="436"/>
      <c r="F820" s="869"/>
      <c r="G820" s="278"/>
      <c r="H820" s="278"/>
      <c r="I820" s="278"/>
      <c r="J820" s="278"/>
      <c r="K820" s="278"/>
      <c r="L820" s="279"/>
      <c r="M820" s="279"/>
      <c r="N820" s="279"/>
      <c r="P820" s="6"/>
      <c r="Q820" s="6"/>
      <c r="R820" s="6"/>
    </row>
    <row r="821" spans="2:18" x14ac:dyDescent="0.2">
      <c r="B821" s="279"/>
      <c r="C821" s="279"/>
      <c r="D821" s="279"/>
      <c r="E821" s="436"/>
      <c r="F821" s="869"/>
      <c r="G821" s="278"/>
      <c r="H821" s="278"/>
      <c r="I821" s="278"/>
      <c r="J821" s="278"/>
      <c r="K821" s="278"/>
      <c r="L821" s="279"/>
      <c r="M821" s="279"/>
      <c r="N821" s="279"/>
      <c r="P821" s="6"/>
      <c r="Q821" s="6"/>
      <c r="R821" s="6"/>
    </row>
    <row r="822" spans="2:18" x14ac:dyDescent="0.2">
      <c r="B822" s="279"/>
      <c r="C822" s="279"/>
      <c r="D822" s="279"/>
      <c r="E822" s="436"/>
      <c r="F822" s="869"/>
      <c r="G822" s="278"/>
      <c r="H822" s="278"/>
      <c r="I822" s="278"/>
      <c r="J822" s="278"/>
      <c r="K822" s="278"/>
      <c r="L822" s="279"/>
      <c r="M822" s="279"/>
      <c r="N822" s="279"/>
      <c r="P822" s="6"/>
      <c r="Q822" s="6"/>
      <c r="R822" s="6"/>
    </row>
    <row r="823" spans="2:18" x14ac:dyDescent="0.2">
      <c r="B823" s="279"/>
      <c r="C823" s="279"/>
      <c r="D823" s="279"/>
      <c r="E823" s="436"/>
      <c r="F823" s="869"/>
      <c r="G823" s="278"/>
      <c r="H823" s="278"/>
      <c r="I823" s="278"/>
      <c r="J823" s="278"/>
      <c r="K823" s="278"/>
      <c r="L823" s="279"/>
      <c r="M823" s="279"/>
      <c r="N823" s="279"/>
      <c r="P823" s="6"/>
      <c r="Q823" s="6"/>
      <c r="R823" s="6"/>
    </row>
    <row r="824" spans="2:18" x14ac:dyDescent="0.2">
      <c r="B824" s="279"/>
      <c r="C824" s="279"/>
      <c r="D824" s="279"/>
      <c r="E824" s="436"/>
      <c r="F824" s="869"/>
      <c r="G824" s="278"/>
      <c r="H824" s="278"/>
      <c r="I824" s="278"/>
      <c r="J824" s="278"/>
      <c r="K824" s="278"/>
      <c r="L824" s="279"/>
      <c r="M824" s="279"/>
      <c r="N824" s="279"/>
      <c r="P824" s="6"/>
      <c r="Q824" s="6"/>
      <c r="R824" s="6"/>
    </row>
    <row r="825" spans="2:18" x14ac:dyDescent="0.2">
      <c r="B825" s="279"/>
      <c r="C825" s="279"/>
      <c r="D825" s="279"/>
      <c r="E825" s="436"/>
      <c r="F825" s="869"/>
      <c r="G825" s="278"/>
      <c r="H825" s="278"/>
      <c r="I825" s="278"/>
      <c r="J825" s="278"/>
      <c r="K825" s="278"/>
      <c r="L825" s="279"/>
      <c r="M825" s="279"/>
      <c r="N825" s="279"/>
      <c r="P825" s="6"/>
      <c r="Q825" s="6"/>
      <c r="R825" s="6"/>
    </row>
    <row r="826" spans="2:18" x14ac:dyDescent="0.2">
      <c r="B826" s="279"/>
      <c r="C826" s="279"/>
      <c r="D826" s="279"/>
      <c r="E826" s="436"/>
      <c r="F826" s="869"/>
      <c r="G826" s="278"/>
      <c r="H826" s="278"/>
      <c r="I826" s="278"/>
      <c r="J826" s="278"/>
      <c r="K826" s="278"/>
      <c r="L826" s="279"/>
      <c r="M826" s="279"/>
      <c r="N826" s="279"/>
      <c r="P826" s="6"/>
      <c r="Q826" s="6"/>
      <c r="R826" s="6"/>
    </row>
    <row r="827" spans="2:18" x14ac:dyDescent="0.2">
      <c r="B827" s="279"/>
      <c r="C827" s="279"/>
      <c r="D827" s="279"/>
      <c r="E827" s="436"/>
      <c r="F827" s="869"/>
      <c r="G827" s="278"/>
      <c r="H827" s="278"/>
      <c r="I827" s="278"/>
      <c r="J827" s="278"/>
      <c r="K827" s="278"/>
      <c r="L827" s="279"/>
      <c r="M827" s="279"/>
      <c r="N827" s="279"/>
      <c r="P827" s="6"/>
      <c r="Q827" s="6"/>
      <c r="R827" s="6"/>
    </row>
    <row r="828" spans="2:18" x14ac:dyDescent="0.2">
      <c r="B828" s="279"/>
      <c r="C828" s="279"/>
      <c r="D828" s="279"/>
      <c r="E828" s="436"/>
      <c r="F828" s="869"/>
      <c r="G828" s="278"/>
      <c r="H828" s="278"/>
      <c r="I828" s="278"/>
      <c r="J828" s="278"/>
      <c r="K828" s="278"/>
      <c r="L828" s="279"/>
      <c r="M828" s="279"/>
      <c r="N828" s="279"/>
      <c r="P828" s="6"/>
      <c r="Q828" s="6"/>
      <c r="R828" s="6"/>
    </row>
    <row r="829" spans="2:18" x14ac:dyDescent="0.2">
      <c r="B829" s="279"/>
      <c r="C829" s="279"/>
      <c r="D829" s="279"/>
      <c r="E829" s="436"/>
      <c r="F829" s="869"/>
      <c r="G829" s="278"/>
      <c r="H829" s="278"/>
      <c r="I829" s="278"/>
      <c r="J829" s="278"/>
      <c r="K829" s="278"/>
      <c r="L829" s="279"/>
      <c r="M829" s="279"/>
      <c r="N829" s="279"/>
      <c r="P829" s="6"/>
      <c r="Q829" s="6"/>
      <c r="R829" s="6"/>
    </row>
    <row r="830" spans="2:18" x14ac:dyDescent="0.2">
      <c r="B830" s="279"/>
      <c r="C830" s="279"/>
      <c r="D830" s="279"/>
      <c r="E830" s="436"/>
      <c r="F830" s="869"/>
      <c r="G830" s="278"/>
      <c r="H830" s="278"/>
      <c r="I830" s="278"/>
      <c r="J830" s="278"/>
      <c r="K830" s="278"/>
      <c r="L830" s="279"/>
      <c r="M830" s="279"/>
      <c r="N830" s="279"/>
      <c r="P830" s="6"/>
      <c r="Q830" s="6"/>
      <c r="R830" s="6"/>
    </row>
    <row r="831" spans="2:18" x14ac:dyDescent="0.2">
      <c r="B831" s="279"/>
      <c r="C831" s="279"/>
      <c r="D831" s="279"/>
      <c r="E831" s="436"/>
      <c r="F831" s="869"/>
      <c r="G831" s="278"/>
      <c r="H831" s="278"/>
      <c r="I831" s="278"/>
      <c r="J831" s="278"/>
      <c r="K831" s="278"/>
      <c r="L831" s="279"/>
      <c r="M831" s="279"/>
      <c r="N831" s="279"/>
      <c r="P831" s="6"/>
      <c r="Q831" s="6"/>
      <c r="R831" s="6"/>
    </row>
    <row r="832" spans="2:18" x14ac:dyDescent="0.2">
      <c r="B832" s="279"/>
      <c r="C832" s="279"/>
      <c r="D832" s="279"/>
      <c r="E832" s="436"/>
      <c r="F832" s="869"/>
      <c r="G832" s="278"/>
      <c r="H832" s="278"/>
      <c r="I832" s="278"/>
      <c r="J832" s="278"/>
      <c r="K832" s="278"/>
      <c r="L832" s="279"/>
      <c r="M832" s="279"/>
      <c r="N832" s="279"/>
      <c r="P832" s="6"/>
      <c r="Q832" s="6"/>
      <c r="R832" s="6"/>
    </row>
    <row r="833" spans="2:18" x14ac:dyDescent="0.2">
      <c r="B833" s="279"/>
      <c r="C833" s="279"/>
      <c r="D833" s="279"/>
      <c r="E833" s="436"/>
      <c r="F833" s="869"/>
      <c r="G833" s="278"/>
      <c r="H833" s="278"/>
      <c r="I833" s="278"/>
      <c r="J833" s="278"/>
      <c r="K833" s="278"/>
      <c r="L833" s="279"/>
      <c r="M833" s="279"/>
      <c r="N833" s="279"/>
      <c r="P833" s="6"/>
      <c r="Q833" s="6"/>
      <c r="R833" s="6"/>
    </row>
    <row r="834" spans="2:18" x14ac:dyDescent="0.2">
      <c r="B834" s="279"/>
      <c r="C834" s="279"/>
      <c r="D834" s="279"/>
      <c r="E834" s="436"/>
      <c r="F834" s="869"/>
      <c r="G834" s="278"/>
      <c r="H834" s="278"/>
      <c r="I834" s="278"/>
      <c r="J834" s="278"/>
      <c r="K834" s="278"/>
      <c r="L834" s="279"/>
      <c r="M834" s="279"/>
      <c r="N834" s="279"/>
      <c r="P834" s="6"/>
      <c r="Q834" s="6"/>
      <c r="R834" s="6"/>
    </row>
    <row r="835" spans="2:18" x14ac:dyDescent="0.2">
      <c r="B835" s="279"/>
      <c r="C835" s="279"/>
      <c r="D835" s="279"/>
      <c r="E835" s="436"/>
      <c r="F835" s="869"/>
      <c r="G835" s="278"/>
      <c r="H835" s="278"/>
      <c r="I835" s="278"/>
      <c r="J835" s="278"/>
      <c r="K835" s="278"/>
      <c r="L835" s="279"/>
      <c r="M835" s="279"/>
      <c r="N835" s="279"/>
      <c r="P835" s="6"/>
      <c r="Q835" s="6"/>
      <c r="R835" s="6"/>
    </row>
    <row r="836" spans="2:18" x14ac:dyDescent="0.2">
      <c r="B836" s="279"/>
      <c r="C836" s="279"/>
      <c r="D836" s="279"/>
      <c r="E836" s="436"/>
      <c r="F836" s="869"/>
      <c r="G836" s="278"/>
      <c r="H836" s="278"/>
      <c r="I836" s="278"/>
      <c r="J836" s="278"/>
      <c r="K836" s="278"/>
      <c r="L836" s="279"/>
      <c r="M836" s="279"/>
      <c r="N836" s="279"/>
      <c r="P836" s="6"/>
      <c r="Q836" s="6"/>
      <c r="R836" s="6"/>
    </row>
    <row r="837" spans="2:18" x14ac:dyDescent="0.2">
      <c r="B837" s="279"/>
      <c r="C837" s="279"/>
      <c r="D837" s="279"/>
      <c r="E837" s="436"/>
      <c r="F837" s="869"/>
      <c r="G837" s="278"/>
      <c r="H837" s="278"/>
      <c r="I837" s="278"/>
      <c r="J837" s="278"/>
      <c r="K837" s="278"/>
      <c r="L837" s="279"/>
      <c r="M837" s="279"/>
      <c r="N837" s="279"/>
      <c r="P837" s="6"/>
      <c r="Q837" s="6"/>
      <c r="R837" s="6"/>
    </row>
    <row r="838" spans="2:18" x14ac:dyDescent="0.2">
      <c r="B838" s="279"/>
      <c r="C838" s="279"/>
      <c r="D838" s="279"/>
      <c r="E838" s="436"/>
      <c r="F838" s="869"/>
      <c r="G838" s="278"/>
      <c r="H838" s="278"/>
      <c r="I838" s="278"/>
      <c r="J838" s="278"/>
      <c r="K838" s="278"/>
      <c r="L838" s="279"/>
      <c r="M838" s="279"/>
      <c r="N838" s="279"/>
      <c r="P838" s="6"/>
      <c r="Q838" s="6"/>
      <c r="R838" s="6"/>
    </row>
    <row r="839" spans="2:18" x14ac:dyDescent="0.2">
      <c r="B839" s="279"/>
      <c r="C839" s="279"/>
      <c r="D839" s="279"/>
      <c r="E839" s="436"/>
      <c r="F839" s="869"/>
      <c r="G839" s="278"/>
      <c r="H839" s="278"/>
      <c r="I839" s="278"/>
      <c r="J839" s="278"/>
      <c r="K839" s="278"/>
      <c r="L839" s="279"/>
      <c r="M839" s="279"/>
      <c r="N839" s="279"/>
      <c r="P839" s="6"/>
      <c r="Q839" s="6"/>
      <c r="R839" s="6"/>
    </row>
    <row r="840" spans="2:18" x14ac:dyDescent="0.2">
      <c r="B840" s="279"/>
      <c r="C840" s="279"/>
      <c r="D840" s="279"/>
      <c r="E840" s="436"/>
      <c r="F840" s="869"/>
      <c r="G840" s="278"/>
      <c r="H840" s="278"/>
      <c r="I840" s="278"/>
      <c r="J840" s="278"/>
      <c r="K840" s="278"/>
      <c r="L840" s="279"/>
      <c r="M840" s="279"/>
      <c r="N840" s="279"/>
      <c r="P840" s="6"/>
      <c r="Q840" s="6"/>
      <c r="R840" s="6"/>
    </row>
    <row r="841" spans="2:18" x14ac:dyDescent="0.2">
      <c r="B841" s="279"/>
      <c r="C841" s="279"/>
      <c r="D841" s="279"/>
      <c r="E841" s="436"/>
      <c r="F841" s="869"/>
      <c r="G841" s="278"/>
      <c r="H841" s="278"/>
      <c r="I841" s="278"/>
      <c r="J841" s="278"/>
      <c r="K841" s="278"/>
      <c r="L841" s="279"/>
      <c r="M841" s="279"/>
      <c r="N841" s="279"/>
      <c r="P841" s="6"/>
      <c r="Q841" s="6"/>
      <c r="R841" s="6"/>
    </row>
    <row r="842" spans="2:18" x14ac:dyDescent="0.2">
      <c r="B842" s="279"/>
      <c r="C842" s="279"/>
      <c r="D842" s="279"/>
      <c r="E842" s="436"/>
      <c r="F842" s="869"/>
      <c r="G842" s="278"/>
      <c r="H842" s="278"/>
      <c r="I842" s="278"/>
      <c r="J842" s="278"/>
      <c r="K842" s="278"/>
      <c r="L842" s="279"/>
      <c r="M842" s="279"/>
      <c r="N842" s="279"/>
      <c r="P842" s="6"/>
      <c r="Q842" s="6"/>
      <c r="R842" s="6"/>
    </row>
    <row r="843" spans="2:18" x14ac:dyDescent="0.2">
      <c r="B843" s="279"/>
      <c r="C843" s="279"/>
      <c r="D843" s="279"/>
      <c r="E843" s="436"/>
      <c r="F843" s="869"/>
      <c r="G843" s="278"/>
      <c r="H843" s="278"/>
      <c r="I843" s="278"/>
      <c r="J843" s="278"/>
      <c r="K843" s="278"/>
      <c r="L843" s="279"/>
      <c r="M843" s="279"/>
      <c r="N843" s="279"/>
      <c r="P843" s="6"/>
      <c r="Q843" s="6"/>
      <c r="R843" s="6"/>
    </row>
    <row r="844" spans="2:18" x14ac:dyDescent="0.2">
      <c r="B844" s="279"/>
      <c r="C844" s="279"/>
      <c r="D844" s="279"/>
      <c r="E844" s="436"/>
      <c r="F844" s="869"/>
      <c r="G844" s="278"/>
      <c r="H844" s="278"/>
      <c r="I844" s="278"/>
      <c r="J844" s="278"/>
      <c r="K844" s="278"/>
      <c r="L844" s="279"/>
      <c r="M844" s="279"/>
      <c r="N844" s="279"/>
      <c r="P844" s="6"/>
      <c r="Q844" s="6"/>
      <c r="R844" s="6"/>
    </row>
    <row r="845" spans="2:18" x14ac:dyDescent="0.2">
      <c r="B845" s="279"/>
      <c r="C845" s="279"/>
      <c r="D845" s="279"/>
      <c r="E845" s="436"/>
      <c r="F845" s="869"/>
      <c r="G845" s="278"/>
      <c r="H845" s="278"/>
      <c r="I845" s="278"/>
      <c r="J845" s="278"/>
      <c r="K845" s="278"/>
      <c r="L845" s="279"/>
      <c r="M845" s="279"/>
      <c r="N845" s="279"/>
      <c r="P845" s="6"/>
      <c r="Q845" s="6"/>
      <c r="R845" s="6"/>
    </row>
    <row r="846" spans="2:18" x14ac:dyDescent="0.2">
      <c r="B846" s="279"/>
      <c r="C846" s="279"/>
      <c r="D846" s="279"/>
      <c r="E846" s="436"/>
      <c r="F846" s="869"/>
      <c r="G846" s="278"/>
      <c r="H846" s="278"/>
      <c r="I846" s="278"/>
      <c r="J846" s="278"/>
      <c r="K846" s="278"/>
      <c r="L846" s="279"/>
      <c r="M846" s="279"/>
      <c r="N846" s="279"/>
      <c r="P846" s="6"/>
      <c r="Q846" s="6"/>
      <c r="R846" s="6"/>
    </row>
    <row r="847" spans="2:18" x14ac:dyDescent="0.2">
      <c r="B847" s="279"/>
      <c r="C847" s="279"/>
      <c r="D847" s="279"/>
      <c r="E847" s="436"/>
      <c r="F847" s="869"/>
      <c r="G847" s="278"/>
      <c r="H847" s="278"/>
      <c r="I847" s="278"/>
      <c r="J847" s="278"/>
      <c r="K847" s="278"/>
      <c r="L847" s="279"/>
      <c r="M847" s="279"/>
      <c r="N847" s="279"/>
      <c r="P847" s="6"/>
      <c r="Q847" s="6"/>
      <c r="R847" s="6"/>
    </row>
    <row r="848" spans="2:18" x14ac:dyDescent="0.2">
      <c r="B848" s="279"/>
      <c r="C848" s="279"/>
      <c r="D848" s="279"/>
      <c r="E848" s="436"/>
      <c r="F848" s="869"/>
      <c r="G848" s="278"/>
      <c r="H848" s="278"/>
      <c r="I848" s="278"/>
      <c r="J848" s="278"/>
      <c r="K848" s="278"/>
      <c r="L848" s="279"/>
      <c r="M848" s="279"/>
      <c r="N848" s="279"/>
      <c r="P848" s="6"/>
      <c r="Q848" s="6"/>
      <c r="R848" s="6"/>
    </row>
    <row r="849" spans="2:18" x14ac:dyDescent="0.2">
      <c r="B849" s="279"/>
      <c r="C849" s="279"/>
      <c r="D849" s="279"/>
      <c r="E849" s="436"/>
      <c r="F849" s="869"/>
      <c r="G849" s="278"/>
      <c r="H849" s="278"/>
      <c r="I849" s="278"/>
      <c r="J849" s="278"/>
      <c r="K849" s="278"/>
      <c r="L849" s="279"/>
      <c r="M849" s="279"/>
      <c r="N849" s="279"/>
      <c r="P849" s="6"/>
      <c r="Q849" s="6"/>
      <c r="R849" s="6"/>
    </row>
    <row r="850" spans="2:18" x14ac:dyDescent="0.2">
      <c r="B850" s="279"/>
      <c r="C850" s="279"/>
      <c r="D850" s="279"/>
      <c r="E850" s="436"/>
      <c r="F850" s="869"/>
      <c r="G850" s="278"/>
      <c r="H850" s="278"/>
      <c r="I850" s="278"/>
      <c r="J850" s="278"/>
      <c r="K850" s="278"/>
      <c r="L850" s="279"/>
      <c r="M850" s="279"/>
      <c r="N850" s="279"/>
      <c r="P850" s="6"/>
      <c r="Q850" s="6"/>
      <c r="R850" s="6"/>
    </row>
    <row r="851" spans="2:18" x14ac:dyDescent="0.2">
      <c r="B851" s="279"/>
      <c r="C851" s="279"/>
      <c r="D851" s="279"/>
      <c r="E851" s="436"/>
      <c r="F851" s="869"/>
      <c r="G851" s="278"/>
      <c r="H851" s="278"/>
      <c r="I851" s="278"/>
      <c r="J851" s="278"/>
      <c r="K851" s="278"/>
      <c r="L851" s="279"/>
      <c r="M851" s="279"/>
      <c r="N851" s="279"/>
      <c r="P851" s="6"/>
      <c r="Q851" s="6"/>
      <c r="R851" s="6"/>
    </row>
    <row r="852" spans="2:18" x14ac:dyDescent="0.2">
      <c r="B852" s="279"/>
      <c r="C852" s="279"/>
      <c r="D852" s="279"/>
      <c r="E852" s="436"/>
      <c r="F852" s="869"/>
      <c r="G852" s="278"/>
      <c r="H852" s="278"/>
      <c r="I852" s="278"/>
      <c r="J852" s="278"/>
      <c r="K852" s="278"/>
      <c r="L852" s="279"/>
      <c r="M852" s="279"/>
      <c r="N852" s="279"/>
      <c r="P852" s="6"/>
      <c r="Q852" s="6"/>
      <c r="R852" s="6"/>
    </row>
    <row r="853" spans="2:18" x14ac:dyDescent="0.2">
      <c r="B853" s="279"/>
      <c r="C853" s="279"/>
      <c r="D853" s="279"/>
      <c r="E853" s="436"/>
      <c r="F853" s="869"/>
      <c r="G853" s="278"/>
      <c r="H853" s="278"/>
      <c r="I853" s="278"/>
      <c r="J853" s="278"/>
      <c r="K853" s="278"/>
      <c r="L853" s="279"/>
      <c r="M853" s="279"/>
      <c r="N853" s="279"/>
      <c r="P853" s="6"/>
      <c r="Q853" s="6"/>
      <c r="R853" s="6"/>
    </row>
    <row r="854" spans="2:18" x14ac:dyDescent="0.2">
      <c r="B854" s="279"/>
      <c r="C854" s="279"/>
      <c r="D854" s="279"/>
      <c r="E854" s="436"/>
      <c r="F854" s="869"/>
      <c r="G854" s="278"/>
      <c r="H854" s="278"/>
      <c r="I854" s="278"/>
      <c r="J854" s="278"/>
      <c r="K854" s="278"/>
      <c r="L854" s="279"/>
      <c r="M854" s="279"/>
      <c r="N854" s="279"/>
      <c r="P854" s="6"/>
      <c r="Q854" s="6"/>
      <c r="R854" s="6"/>
    </row>
    <row r="855" spans="2:18" x14ac:dyDescent="0.2">
      <c r="B855" s="279"/>
      <c r="C855" s="279"/>
      <c r="D855" s="279"/>
      <c r="E855" s="436"/>
      <c r="F855" s="869"/>
      <c r="G855" s="278"/>
      <c r="H855" s="278"/>
      <c r="I855" s="278"/>
      <c r="J855" s="278"/>
      <c r="K855" s="278"/>
      <c r="L855" s="279"/>
      <c r="M855" s="279"/>
      <c r="N855" s="279"/>
      <c r="P855" s="6"/>
      <c r="Q855" s="6"/>
      <c r="R855" s="6"/>
    </row>
    <row r="856" spans="2:18" x14ac:dyDescent="0.2">
      <c r="B856" s="279"/>
      <c r="C856" s="279"/>
      <c r="D856" s="279"/>
      <c r="E856" s="436"/>
      <c r="F856" s="869"/>
      <c r="G856" s="278"/>
      <c r="H856" s="278"/>
      <c r="I856" s="278"/>
      <c r="J856" s="278"/>
      <c r="K856" s="278"/>
      <c r="L856" s="279"/>
      <c r="M856" s="279"/>
      <c r="N856" s="279"/>
      <c r="P856" s="6"/>
      <c r="Q856" s="6"/>
      <c r="R856" s="6"/>
    </row>
    <row r="857" spans="2:18" x14ac:dyDescent="0.2">
      <c r="B857" s="279"/>
      <c r="C857" s="279"/>
      <c r="D857" s="279"/>
      <c r="E857" s="436"/>
      <c r="F857" s="869"/>
      <c r="G857" s="278"/>
      <c r="H857" s="278"/>
      <c r="I857" s="278"/>
      <c r="J857" s="278"/>
      <c r="K857" s="278"/>
      <c r="L857" s="279"/>
      <c r="M857" s="279"/>
      <c r="N857" s="279"/>
      <c r="P857" s="6"/>
      <c r="Q857" s="6"/>
      <c r="R857" s="6"/>
    </row>
    <row r="858" spans="2:18" x14ac:dyDescent="0.2">
      <c r="B858" s="279"/>
      <c r="C858" s="279"/>
      <c r="D858" s="279"/>
      <c r="E858" s="436"/>
      <c r="F858" s="869"/>
      <c r="G858" s="278"/>
      <c r="H858" s="278"/>
      <c r="I858" s="278"/>
      <c r="J858" s="278"/>
      <c r="K858" s="278"/>
      <c r="L858" s="279"/>
      <c r="M858" s="279"/>
      <c r="N858" s="279"/>
      <c r="P858" s="6"/>
      <c r="Q858" s="6"/>
      <c r="R858" s="6"/>
    </row>
    <row r="859" spans="2:18" x14ac:dyDescent="0.2">
      <c r="B859" s="279"/>
      <c r="C859" s="279"/>
      <c r="D859" s="279"/>
      <c r="E859" s="436"/>
      <c r="F859" s="869"/>
      <c r="G859" s="278"/>
      <c r="H859" s="278"/>
      <c r="I859" s="278"/>
      <c r="J859" s="278"/>
      <c r="K859" s="278"/>
      <c r="L859" s="279"/>
      <c r="M859" s="279"/>
      <c r="N859" s="279"/>
      <c r="P859" s="6"/>
      <c r="Q859" s="6"/>
      <c r="R859" s="6"/>
    </row>
    <row r="860" spans="2:18" x14ac:dyDescent="0.2">
      <c r="B860" s="279"/>
      <c r="C860" s="279"/>
      <c r="D860" s="279"/>
      <c r="E860" s="436"/>
      <c r="F860" s="869"/>
      <c r="G860" s="278"/>
      <c r="H860" s="278"/>
      <c r="I860" s="278"/>
      <c r="J860" s="278"/>
      <c r="K860" s="278"/>
      <c r="L860" s="279"/>
      <c r="M860" s="279"/>
      <c r="N860" s="279"/>
      <c r="P860" s="6"/>
      <c r="Q860" s="6"/>
      <c r="R860" s="6"/>
    </row>
    <row r="861" spans="2:18" x14ac:dyDescent="0.2">
      <c r="B861" s="279"/>
      <c r="C861" s="279"/>
      <c r="D861" s="279"/>
      <c r="E861" s="436"/>
      <c r="F861" s="869"/>
      <c r="G861" s="278"/>
      <c r="H861" s="278"/>
      <c r="I861" s="278"/>
      <c r="J861" s="278"/>
      <c r="K861" s="278"/>
      <c r="L861" s="279"/>
      <c r="M861" s="279"/>
      <c r="N861" s="279"/>
      <c r="P861" s="6"/>
      <c r="Q861" s="6"/>
      <c r="R861" s="6"/>
    </row>
    <row r="862" spans="2:18" x14ac:dyDescent="0.2">
      <c r="B862" s="279"/>
      <c r="C862" s="279"/>
      <c r="D862" s="279"/>
      <c r="E862" s="436"/>
      <c r="F862" s="869"/>
      <c r="G862" s="278"/>
      <c r="H862" s="278"/>
      <c r="I862" s="278"/>
      <c r="J862" s="278"/>
      <c r="K862" s="278"/>
      <c r="L862" s="279"/>
      <c r="M862" s="279"/>
      <c r="N862" s="279"/>
      <c r="P862" s="6"/>
      <c r="Q862" s="6"/>
      <c r="R862" s="6"/>
    </row>
    <row r="863" spans="2:18" x14ac:dyDescent="0.2">
      <c r="B863" s="279"/>
      <c r="C863" s="279"/>
      <c r="D863" s="279"/>
      <c r="E863" s="436"/>
      <c r="F863" s="869"/>
      <c r="G863" s="278"/>
      <c r="H863" s="278"/>
      <c r="I863" s="278"/>
      <c r="J863" s="278"/>
      <c r="K863" s="278"/>
      <c r="L863" s="279"/>
      <c r="M863" s="279"/>
      <c r="N863" s="279"/>
      <c r="P863" s="6"/>
      <c r="Q863" s="6"/>
      <c r="R863" s="6"/>
    </row>
    <row r="864" spans="2:18" x14ac:dyDescent="0.2">
      <c r="P864" s="6"/>
      <c r="Q864" s="6"/>
      <c r="R864" s="6"/>
    </row>
    <row r="865" spans="5:18" x14ac:dyDescent="0.2">
      <c r="P865" s="6"/>
      <c r="Q865" s="6"/>
      <c r="R865" s="6"/>
    </row>
    <row r="866" spans="5:18" x14ac:dyDescent="0.2">
      <c r="P866" s="6"/>
      <c r="Q866" s="6"/>
      <c r="R866" s="6"/>
    </row>
    <row r="867" spans="5:18" x14ac:dyDescent="0.2">
      <c r="E867" s="1"/>
      <c r="F867" s="1"/>
      <c r="G867" s="1"/>
      <c r="H867" s="1"/>
      <c r="I867" s="1"/>
      <c r="J867" s="1"/>
      <c r="K867" s="1"/>
      <c r="P867" s="6"/>
      <c r="Q867" s="6"/>
      <c r="R867" s="6"/>
    </row>
    <row r="868" spans="5:18" x14ac:dyDescent="0.2">
      <c r="E868" s="1"/>
      <c r="F868" s="1"/>
      <c r="G868" s="1"/>
      <c r="H868" s="1"/>
      <c r="I868" s="1"/>
      <c r="J868" s="1"/>
      <c r="K868" s="1"/>
      <c r="P868" s="6"/>
      <c r="Q868" s="6"/>
      <c r="R868" s="6"/>
    </row>
    <row r="869" spans="5:18" x14ac:dyDescent="0.2">
      <c r="E869" s="1"/>
      <c r="F869" s="1"/>
      <c r="G869" s="1"/>
      <c r="H869" s="1"/>
      <c r="I869" s="1"/>
      <c r="J869" s="1"/>
      <c r="K869" s="1"/>
      <c r="P869" s="6"/>
      <c r="Q869" s="6"/>
      <c r="R869" s="6"/>
    </row>
    <row r="870" spans="5:18" x14ac:dyDescent="0.2">
      <c r="E870" s="1"/>
      <c r="F870" s="1"/>
      <c r="G870" s="1"/>
      <c r="H870" s="1"/>
      <c r="I870" s="1"/>
      <c r="J870" s="1"/>
      <c r="K870" s="1"/>
      <c r="P870" s="6"/>
      <c r="Q870" s="6"/>
      <c r="R870" s="6"/>
    </row>
    <row r="871" spans="5:18" x14ac:dyDescent="0.2">
      <c r="E871" s="1"/>
      <c r="F871" s="1"/>
      <c r="G871" s="1"/>
      <c r="H871" s="1"/>
      <c r="I871" s="1"/>
      <c r="J871" s="1"/>
      <c r="K871" s="1"/>
      <c r="P871" s="6"/>
      <c r="Q871" s="6"/>
      <c r="R871" s="6"/>
    </row>
    <row r="872" spans="5:18" x14ac:dyDescent="0.2">
      <c r="E872" s="1"/>
      <c r="F872" s="1"/>
      <c r="G872" s="1"/>
      <c r="H872" s="1"/>
      <c r="I872" s="1"/>
      <c r="J872" s="1"/>
      <c r="K872" s="1"/>
      <c r="P872" s="6"/>
      <c r="Q872" s="6"/>
      <c r="R872" s="6"/>
    </row>
    <row r="873" spans="5:18" x14ac:dyDescent="0.2">
      <c r="E873" s="1"/>
      <c r="F873" s="1"/>
      <c r="G873" s="1"/>
      <c r="H873" s="1"/>
      <c r="I873" s="1"/>
      <c r="J873" s="1"/>
      <c r="K873" s="1"/>
      <c r="P873" s="6"/>
      <c r="Q873" s="6"/>
      <c r="R873" s="6"/>
    </row>
    <row r="874" spans="5:18" x14ac:dyDescent="0.2">
      <c r="E874" s="1"/>
      <c r="F874" s="1"/>
      <c r="G874" s="1"/>
      <c r="H874" s="1"/>
      <c r="I874" s="1"/>
      <c r="J874" s="1"/>
      <c r="K874" s="1"/>
      <c r="P874" s="6"/>
      <c r="Q874" s="6"/>
      <c r="R874" s="6"/>
    </row>
  </sheetData>
  <pageMargins left="0.25" right="0.25" top="0.75" bottom="0.75" header="0.3" footer="0.3"/>
  <pageSetup paperSize="9" orientation="landscape" r:id="rId1"/>
  <headerFooter>
    <oddHeader>&amp;Lv tis. Kč&amp;C&amp;"-,Tučné"Návrh rozpočtu na rok 2013 
Výhled na rok 2014 - 2016&amp;RPříloha č. 1
Návrh ze dne 24. 10. 2012</oddHeader>
    <oddFooter xml:space="preserve">&amp;C&amp;P
</oddFooter>
  </headerFooter>
  <rowBreaks count="1" manualBreakCount="1">
    <brk id="28" max="16383" man="1"/>
  </rowBreaks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7"/>
  <sheetViews>
    <sheetView tabSelected="1" view="pageLayout" topLeftCell="A490" zoomScaleNormal="100" workbookViewId="0">
      <selection activeCell="M507" sqref="M507"/>
    </sheetView>
  </sheetViews>
  <sheetFormatPr defaultRowHeight="12.75" x14ac:dyDescent="0.2"/>
  <cols>
    <col min="1" max="1" width="4.28515625" style="1" customWidth="1"/>
    <col min="2" max="2" width="5.42578125" style="1" customWidth="1"/>
    <col min="3" max="3" width="5.5703125" style="1" customWidth="1"/>
    <col min="4" max="4" width="30.85546875" style="1" customWidth="1"/>
    <col min="5" max="5" width="10.5703125" style="2" customWidth="1"/>
    <col min="6" max="6" width="10.140625" style="859" customWidth="1"/>
    <col min="7" max="7" width="8.85546875" style="3" customWidth="1"/>
    <col min="8" max="8" width="9.5703125" style="3" customWidth="1"/>
    <col min="9" max="9" width="9.140625" style="3"/>
    <col min="10" max="10" width="10.140625" style="3" customWidth="1"/>
    <col min="11" max="11" width="9.42578125" style="3" customWidth="1"/>
    <col min="12" max="12" width="8.42578125" style="1" customWidth="1"/>
    <col min="13" max="13" width="8.5703125" style="1" customWidth="1"/>
    <col min="14" max="14" width="8.42578125" style="1" customWidth="1"/>
    <col min="15" max="256" width="9.140625" style="1"/>
    <col min="257" max="257" width="4.28515625" style="1" customWidth="1"/>
    <col min="258" max="258" width="5.42578125" style="1" customWidth="1"/>
    <col min="259" max="259" width="5.5703125" style="1" customWidth="1"/>
    <col min="260" max="260" width="29.5703125" style="1" customWidth="1"/>
    <col min="261" max="261" width="10" style="1" customWidth="1"/>
    <col min="262" max="262" width="9.28515625" style="1" customWidth="1"/>
    <col min="263" max="263" width="8.85546875" style="1" customWidth="1"/>
    <col min="264" max="264" width="9.5703125" style="1" customWidth="1"/>
    <col min="265" max="265" width="9.140625" style="1"/>
    <col min="266" max="266" width="10.140625" style="1" customWidth="1"/>
    <col min="267" max="267" width="7.7109375" style="1" customWidth="1"/>
    <col min="268" max="268" width="8.42578125" style="1" customWidth="1"/>
    <col min="269" max="269" width="8.5703125" style="1" customWidth="1"/>
    <col min="270" max="270" width="8.42578125" style="1" customWidth="1"/>
    <col min="271" max="512" width="9.140625" style="1"/>
    <col min="513" max="513" width="4.28515625" style="1" customWidth="1"/>
    <col min="514" max="514" width="5.42578125" style="1" customWidth="1"/>
    <col min="515" max="515" width="5.5703125" style="1" customWidth="1"/>
    <col min="516" max="516" width="29.5703125" style="1" customWidth="1"/>
    <col min="517" max="517" width="10" style="1" customWidth="1"/>
    <col min="518" max="518" width="9.28515625" style="1" customWidth="1"/>
    <col min="519" max="519" width="8.85546875" style="1" customWidth="1"/>
    <col min="520" max="520" width="9.5703125" style="1" customWidth="1"/>
    <col min="521" max="521" width="9.140625" style="1"/>
    <col min="522" max="522" width="10.140625" style="1" customWidth="1"/>
    <col min="523" max="523" width="7.7109375" style="1" customWidth="1"/>
    <col min="524" max="524" width="8.42578125" style="1" customWidth="1"/>
    <col min="525" max="525" width="8.5703125" style="1" customWidth="1"/>
    <col min="526" max="526" width="8.42578125" style="1" customWidth="1"/>
    <col min="527" max="768" width="9.140625" style="1"/>
    <col min="769" max="769" width="4.28515625" style="1" customWidth="1"/>
    <col min="770" max="770" width="5.42578125" style="1" customWidth="1"/>
    <col min="771" max="771" width="5.5703125" style="1" customWidth="1"/>
    <col min="772" max="772" width="29.5703125" style="1" customWidth="1"/>
    <col min="773" max="773" width="10" style="1" customWidth="1"/>
    <col min="774" max="774" width="9.28515625" style="1" customWidth="1"/>
    <col min="775" max="775" width="8.85546875" style="1" customWidth="1"/>
    <col min="776" max="776" width="9.5703125" style="1" customWidth="1"/>
    <col min="777" max="777" width="9.140625" style="1"/>
    <col min="778" max="778" width="10.140625" style="1" customWidth="1"/>
    <col min="779" max="779" width="7.7109375" style="1" customWidth="1"/>
    <col min="780" max="780" width="8.42578125" style="1" customWidth="1"/>
    <col min="781" max="781" width="8.5703125" style="1" customWidth="1"/>
    <col min="782" max="782" width="8.42578125" style="1" customWidth="1"/>
    <col min="783" max="1024" width="9.140625" style="1"/>
    <col min="1025" max="1025" width="4.28515625" style="1" customWidth="1"/>
    <col min="1026" max="1026" width="5.42578125" style="1" customWidth="1"/>
    <col min="1027" max="1027" width="5.5703125" style="1" customWidth="1"/>
    <col min="1028" max="1028" width="29.5703125" style="1" customWidth="1"/>
    <col min="1029" max="1029" width="10" style="1" customWidth="1"/>
    <col min="1030" max="1030" width="9.28515625" style="1" customWidth="1"/>
    <col min="1031" max="1031" width="8.85546875" style="1" customWidth="1"/>
    <col min="1032" max="1032" width="9.5703125" style="1" customWidth="1"/>
    <col min="1033" max="1033" width="9.140625" style="1"/>
    <col min="1034" max="1034" width="10.140625" style="1" customWidth="1"/>
    <col min="1035" max="1035" width="7.7109375" style="1" customWidth="1"/>
    <col min="1036" max="1036" width="8.42578125" style="1" customWidth="1"/>
    <col min="1037" max="1037" width="8.5703125" style="1" customWidth="1"/>
    <col min="1038" max="1038" width="8.42578125" style="1" customWidth="1"/>
    <col min="1039" max="1280" width="9.140625" style="1"/>
    <col min="1281" max="1281" width="4.28515625" style="1" customWidth="1"/>
    <col min="1282" max="1282" width="5.42578125" style="1" customWidth="1"/>
    <col min="1283" max="1283" width="5.5703125" style="1" customWidth="1"/>
    <col min="1284" max="1284" width="29.5703125" style="1" customWidth="1"/>
    <col min="1285" max="1285" width="10" style="1" customWidth="1"/>
    <col min="1286" max="1286" width="9.28515625" style="1" customWidth="1"/>
    <col min="1287" max="1287" width="8.85546875" style="1" customWidth="1"/>
    <col min="1288" max="1288" width="9.5703125" style="1" customWidth="1"/>
    <col min="1289" max="1289" width="9.140625" style="1"/>
    <col min="1290" max="1290" width="10.140625" style="1" customWidth="1"/>
    <col min="1291" max="1291" width="7.7109375" style="1" customWidth="1"/>
    <col min="1292" max="1292" width="8.42578125" style="1" customWidth="1"/>
    <col min="1293" max="1293" width="8.5703125" style="1" customWidth="1"/>
    <col min="1294" max="1294" width="8.42578125" style="1" customWidth="1"/>
    <col min="1295" max="1536" width="9.140625" style="1"/>
    <col min="1537" max="1537" width="4.28515625" style="1" customWidth="1"/>
    <col min="1538" max="1538" width="5.42578125" style="1" customWidth="1"/>
    <col min="1539" max="1539" width="5.5703125" style="1" customWidth="1"/>
    <col min="1540" max="1540" width="29.5703125" style="1" customWidth="1"/>
    <col min="1541" max="1541" width="10" style="1" customWidth="1"/>
    <col min="1542" max="1542" width="9.28515625" style="1" customWidth="1"/>
    <col min="1543" max="1543" width="8.85546875" style="1" customWidth="1"/>
    <col min="1544" max="1544" width="9.5703125" style="1" customWidth="1"/>
    <col min="1545" max="1545" width="9.140625" style="1"/>
    <col min="1546" max="1546" width="10.140625" style="1" customWidth="1"/>
    <col min="1547" max="1547" width="7.7109375" style="1" customWidth="1"/>
    <col min="1548" max="1548" width="8.42578125" style="1" customWidth="1"/>
    <col min="1549" max="1549" width="8.5703125" style="1" customWidth="1"/>
    <col min="1550" max="1550" width="8.42578125" style="1" customWidth="1"/>
    <col min="1551" max="1792" width="9.140625" style="1"/>
    <col min="1793" max="1793" width="4.28515625" style="1" customWidth="1"/>
    <col min="1794" max="1794" width="5.42578125" style="1" customWidth="1"/>
    <col min="1795" max="1795" width="5.5703125" style="1" customWidth="1"/>
    <col min="1796" max="1796" width="29.5703125" style="1" customWidth="1"/>
    <col min="1797" max="1797" width="10" style="1" customWidth="1"/>
    <col min="1798" max="1798" width="9.28515625" style="1" customWidth="1"/>
    <col min="1799" max="1799" width="8.85546875" style="1" customWidth="1"/>
    <col min="1800" max="1800" width="9.5703125" style="1" customWidth="1"/>
    <col min="1801" max="1801" width="9.140625" style="1"/>
    <col min="1802" max="1802" width="10.140625" style="1" customWidth="1"/>
    <col min="1803" max="1803" width="7.7109375" style="1" customWidth="1"/>
    <col min="1804" max="1804" width="8.42578125" style="1" customWidth="1"/>
    <col min="1805" max="1805" width="8.5703125" style="1" customWidth="1"/>
    <col min="1806" max="1806" width="8.42578125" style="1" customWidth="1"/>
    <col min="1807" max="2048" width="9.140625" style="1"/>
    <col min="2049" max="2049" width="4.28515625" style="1" customWidth="1"/>
    <col min="2050" max="2050" width="5.42578125" style="1" customWidth="1"/>
    <col min="2051" max="2051" width="5.5703125" style="1" customWidth="1"/>
    <col min="2052" max="2052" width="29.5703125" style="1" customWidth="1"/>
    <col min="2053" max="2053" width="10" style="1" customWidth="1"/>
    <col min="2054" max="2054" width="9.28515625" style="1" customWidth="1"/>
    <col min="2055" max="2055" width="8.85546875" style="1" customWidth="1"/>
    <col min="2056" max="2056" width="9.5703125" style="1" customWidth="1"/>
    <col min="2057" max="2057" width="9.140625" style="1"/>
    <col min="2058" max="2058" width="10.140625" style="1" customWidth="1"/>
    <col min="2059" max="2059" width="7.7109375" style="1" customWidth="1"/>
    <col min="2060" max="2060" width="8.42578125" style="1" customWidth="1"/>
    <col min="2061" max="2061" width="8.5703125" style="1" customWidth="1"/>
    <col min="2062" max="2062" width="8.42578125" style="1" customWidth="1"/>
    <col min="2063" max="2304" width="9.140625" style="1"/>
    <col min="2305" max="2305" width="4.28515625" style="1" customWidth="1"/>
    <col min="2306" max="2306" width="5.42578125" style="1" customWidth="1"/>
    <col min="2307" max="2307" width="5.5703125" style="1" customWidth="1"/>
    <col min="2308" max="2308" width="29.5703125" style="1" customWidth="1"/>
    <col min="2309" max="2309" width="10" style="1" customWidth="1"/>
    <col min="2310" max="2310" width="9.28515625" style="1" customWidth="1"/>
    <col min="2311" max="2311" width="8.85546875" style="1" customWidth="1"/>
    <col min="2312" max="2312" width="9.5703125" style="1" customWidth="1"/>
    <col min="2313" max="2313" width="9.140625" style="1"/>
    <col min="2314" max="2314" width="10.140625" style="1" customWidth="1"/>
    <col min="2315" max="2315" width="7.7109375" style="1" customWidth="1"/>
    <col min="2316" max="2316" width="8.42578125" style="1" customWidth="1"/>
    <col min="2317" max="2317" width="8.5703125" style="1" customWidth="1"/>
    <col min="2318" max="2318" width="8.42578125" style="1" customWidth="1"/>
    <col min="2319" max="2560" width="9.140625" style="1"/>
    <col min="2561" max="2561" width="4.28515625" style="1" customWidth="1"/>
    <col min="2562" max="2562" width="5.42578125" style="1" customWidth="1"/>
    <col min="2563" max="2563" width="5.5703125" style="1" customWidth="1"/>
    <col min="2564" max="2564" width="29.5703125" style="1" customWidth="1"/>
    <col min="2565" max="2565" width="10" style="1" customWidth="1"/>
    <col min="2566" max="2566" width="9.28515625" style="1" customWidth="1"/>
    <col min="2567" max="2567" width="8.85546875" style="1" customWidth="1"/>
    <col min="2568" max="2568" width="9.5703125" style="1" customWidth="1"/>
    <col min="2569" max="2569" width="9.140625" style="1"/>
    <col min="2570" max="2570" width="10.140625" style="1" customWidth="1"/>
    <col min="2571" max="2571" width="7.7109375" style="1" customWidth="1"/>
    <col min="2572" max="2572" width="8.42578125" style="1" customWidth="1"/>
    <col min="2573" max="2573" width="8.5703125" style="1" customWidth="1"/>
    <col min="2574" max="2574" width="8.42578125" style="1" customWidth="1"/>
    <col min="2575" max="2816" width="9.140625" style="1"/>
    <col min="2817" max="2817" width="4.28515625" style="1" customWidth="1"/>
    <col min="2818" max="2818" width="5.42578125" style="1" customWidth="1"/>
    <col min="2819" max="2819" width="5.5703125" style="1" customWidth="1"/>
    <col min="2820" max="2820" width="29.5703125" style="1" customWidth="1"/>
    <col min="2821" max="2821" width="10" style="1" customWidth="1"/>
    <col min="2822" max="2822" width="9.28515625" style="1" customWidth="1"/>
    <col min="2823" max="2823" width="8.85546875" style="1" customWidth="1"/>
    <col min="2824" max="2824" width="9.5703125" style="1" customWidth="1"/>
    <col min="2825" max="2825" width="9.140625" style="1"/>
    <col min="2826" max="2826" width="10.140625" style="1" customWidth="1"/>
    <col min="2827" max="2827" width="7.7109375" style="1" customWidth="1"/>
    <col min="2828" max="2828" width="8.42578125" style="1" customWidth="1"/>
    <col min="2829" max="2829" width="8.5703125" style="1" customWidth="1"/>
    <col min="2830" max="2830" width="8.42578125" style="1" customWidth="1"/>
    <col min="2831" max="3072" width="9.140625" style="1"/>
    <col min="3073" max="3073" width="4.28515625" style="1" customWidth="1"/>
    <col min="3074" max="3074" width="5.42578125" style="1" customWidth="1"/>
    <col min="3075" max="3075" width="5.5703125" style="1" customWidth="1"/>
    <col min="3076" max="3076" width="29.5703125" style="1" customWidth="1"/>
    <col min="3077" max="3077" width="10" style="1" customWidth="1"/>
    <col min="3078" max="3078" width="9.28515625" style="1" customWidth="1"/>
    <col min="3079" max="3079" width="8.85546875" style="1" customWidth="1"/>
    <col min="3080" max="3080" width="9.5703125" style="1" customWidth="1"/>
    <col min="3081" max="3081" width="9.140625" style="1"/>
    <col min="3082" max="3082" width="10.140625" style="1" customWidth="1"/>
    <col min="3083" max="3083" width="7.7109375" style="1" customWidth="1"/>
    <col min="3084" max="3084" width="8.42578125" style="1" customWidth="1"/>
    <col min="3085" max="3085" width="8.5703125" style="1" customWidth="1"/>
    <col min="3086" max="3086" width="8.42578125" style="1" customWidth="1"/>
    <col min="3087" max="3328" width="9.140625" style="1"/>
    <col min="3329" max="3329" width="4.28515625" style="1" customWidth="1"/>
    <col min="3330" max="3330" width="5.42578125" style="1" customWidth="1"/>
    <col min="3331" max="3331" width="5.5703125" style="1" customWidth="1"/>
    <col min="3332" max="3332" width="29.5703125" style="1" customWidth="1"/>
    <col min="3333" max="3333" width="10" style="1" customWidth="1"/>
    <col min="3334" max="3334" width="9.28515625" style="1" customWidth="1"/>
    <col min="3335" max="3335" width="8.85546875" style="1" customWidth="1"/>
    <col min="3336" max="3336" width="9.5703125" style="1" customWidth="1"/>
    <col min="3337" max="3337" width="9.140625" style="1"/>
    <col min="3338" max="3338" width="10.140625" style="1" customWidth="1"/>
    <col min="3339" max="3339" width="7.7109375" style="1" customWidth="1"/>
    <col min="3340" max="3340" width="8.42578125" style="1" customWidth="1"/>
    <col min="3341" max="3341" width="8.5703125" style="1" customWidth="1"/>
    <col min="3342" max="3342" width="8.42578125" style="1" customWidth="1"/>
    <col min="3343" max="3584" width="9.140625" style="1"/>
    <col min="3585" max="3585" width="4.28515625" style="1" customWidth="1"/>
    <col min="3586" max="3586" width="5.42578125" style="1" customWidth="1"/>
    <col min="3587" max="3587" width="5.5703125" style="1" customWidth="1"/>
    <col min="3588" max="3588" width="29.5703125" style="1" customWidth="1"/>
    <col min="3589" max="3589" width="10" style="1" customWidth="1"/>
    <col min="3590" max="3590" width="9.28515625" style="1" customWidth="1"/>
    <col min="3591" max="3591" width="8.85546875" style="1" customWidth="1"/>
    <col min="3592" max="3592" width="9.5703125" style="1" customWidth="1"/>
    <col min="3593" max="3593" width="9.140625" style="1"/>
    <col min="3594" max="3594" width="10.140625" style="1" customWidth="1"/>
    <col min="3595" max="3595" width="7.7109375" style="1" customWidth="1"/>
    <col min="3596" max="3596" width="8.42578125" style="1" customWidth="1"/>
    <col min="3597" max="3597" width="8.5703125" style="1" customWidth="1"/>
    <col min="3598" max="3598" width="8.42578125" style="1" customWidth="1"/>
    <col min="3599" max="3840" width="9.140625" style="1"/>
    <col min="3841" max="3841" width="4.28515625" style="1" customWidth="1"/>
    <col min="3842" max="3842" width="5.42578125" style="1" customWidth="1"/>
    <col min="3843" max="3843" width="5.5703125" style="1" customWidth="1"/>
    <col min="3844" max="3844" width="29.5703125" style="1" customWidth="1"/>
    <col min="3845" max="3845" width="10" style="1" customWidth="1"/>
    <col min="3846" max="3846" width="9.28515625" style="1" customWidth="1"/>
    <col min="3847" max="3847" width="8.85546875" style="1" customWidth="1"/>
    <col min="3848" max="3848" width="9.5703125" style="1" customWidth="1"/>
    <col min="3849" max="3849" width="9.140625" style="1"/>
    <col min="3850" max="3850" width="10.140625" style="1" customWidth="1"/>
    <col min="3851" max="3851" width="7.7109375" style="1" customWidth="1"/>
    <col min="3852" max="3852" width="8.42578125" style="1" customWidth="1"/>
    <col min="3853" max="3853" width="8.5703125" style="1" customWidth="1"/>
    <col min="3854" max="3854" width="8.42578125" style="1" customWidth="1"/>
    <col min="3855" max="4096" width="9.140625" style="1"/>
    <col min="4097" max="4097" width="4.28515625" style="1" customWidth="1"/>
    <col min="4098" max="4098" width="5.42578125" style="1" customWidth="1"/>
    <col min="4099" max="4099" width="5.5703125" style="1" customWidth="1"/>
    <col min="4100" max="4100" width="29.5703125" style="1" customWidth="1"/>
    <col min="4101" max="4101" width="10" style="1" customWidth="1"/>
    <col min="4102" max="4102" width="9.28515625" style="1" customWidth="1"/>
    <col min="4103" max="4103" width="8.85546875" style="1" customWidth="1"/>
    <col min="4104" max="4104" width="9.5703125" style="1" customWidth="1"/>
    <col min="4105" max="4105" width="9.140625" style="1"/>
    <col min="4106" max="4106" width="10.140625" style="1" customWidth="1"/>
    <col min="4107" max="4107" width="7.7109375" style="1" customWidth="1"/>
    <col min="4108" max="4108" width="8.42578125" style="1" customWidth="1"/>
    <col min="4109" max="4109" width="8.5703125" style="1" customWidth="1"/>
    <col min="4110" max="4110" width="8.42578125" style="1" customWidth="1"/>
    <col min="4111" max="4352" width="9.140625" style="1"/>
    <col min="4353" max="4353" width="4.28515625" style="1" customWidth="1"/>
    <col min="4354" max="4354" width="5.42578125" style="1" customWidth="1"/>
    <col min="4355" max="4355" width="5.5703125" style="1" customWidth="1"/>
    <col min="4356" max="4356" width="29.5703125" style="1" customWidth="1"/>
    <col min="4357" max="4357" width="10" style="1" customWidth="1"/>
    <col min="4358" max="4358" width="9.28515625" style="1" customWidth="1"/>
    <col min="4359" max="4359" width="8.85546875" style="1" customWidth="1"/>
    <col min="4360" max="4360" width="9.5703125" style="1" customWidth="1"/>
    <col min="4361" max="4361" width="9.140625" style="1"/>
    <col min="4362" max="4362" width="10.140625" style="1" customWidth="1"/>
    <col min="4363" max="4363" width="7.7109375" style="1" customWidth="1"/>
    <col min="4364" max="4364" width="8.42578125" style="1" customWidth="1"/>
    <col min="4365" max="4365" width="8.5703125" style="1" customWidth="1"/>
    <col min="4366" max="4366" width="8.42578125" style="1" customWidth="1"/>
    <col min="4367" max="4608" width="9.140625" style="1"/>
    <col min="4609" max="4609" width="4.28515625" style="1" customWidth="1"/>
    <col min="4610" max="4610" width="5.42578125" style="1" customWidth="1"/>
    <col min="4611" max="4611" width="5.5703125" style="1" customWidth="1"/>
    <col min="4612" max="4612" width="29.5703125" style="1" customWidth="1"/>
    <col min="4613" max="4613" width="10" style="1" customWidth="1"/>
    <col min="4614" max="4614" width="9.28515625" style="1" customWidth="1"/>
    <col min="4615" max="4615" width="8.85546875" style="1" customWidth="1"/>
    <col min="4616" max="4616" width="9.5703125" style="1" customWidth="1"/>
    <col min="4617" max="4617" width="9.140625" style="1"/>
    <col min="4618" max="4618" width="10.140625" style="1" customWidth="1"/>
    <col min="4619" max="4619" width="7.7109375" style="1" customWidth="1"/>
    <col min="4620" max="4620" width="8.42578125" style="1" customWidth="1"/>
    <col min="4621" max="4621" width="8.5703125" style="1" customWidth="1"/>
    <col min="4622" max="4622" width="8.42578125" style="1" customWidth="1"/>
    <col min="4623" max="4864" width="9.140625" style="1"/>
    <col min="4865" max="4865" width="4.28515625" style="1" customWidth="1"/>
    <col min="4866" max="4866" width="5.42578125" style="1" customWidth="1"/>
    <col min="4867" max="4867" width="5.5703125" style="1" customWidth="1"/>
    <col min="4868" max="4868" width="29.5703125" style="1" customWidth="1"/>
    <col min="4869" max="4869" width="10" style="1" customWidth="1"/>
    <col min="4870" max="4870" width="9.28515625" style="1" customWidth="1"/>
    <col min="4871" max="4871" width="8.85546875" style="1" customWidth="1"/>
    <col min="4872" max="4872" width="9.5703125" style="1" customWidth="1"/>
    <col min="4873" max="4873" width="9.140625" style="1"/>
    <col min="4874" max="4874" width="10.140625" style="1" customWidth="1"/>
    <col min="4875" max="4875" width="7.7109375" style="1" customWidth="1"/>
    <col min="4876" max="4876" width="8.42578125" style="1" customWidth="1"/>
    <col min="4877" max="4877" width="8.5703125" style="1" customWidth="1"/>
    <col min="4878" max="4878" width="8.42578125" style="1" customWidth="1"/>
    <col min="4879" max="5120" width="9.140625" style="1"/>
    <col min="5121" max="5121" width="4.28515625" style="1" customWidth="1"/>
    <col min="5122" max="5122" width="5.42578125" style="1" customWidth="1"/>
    <col min="5123" max="5123" width="5.5703125" style="1" customWidth="1"/>
    <col min="5124" max="5124" width="29.5703125" style="1" customWidth="1"/>
    <col min="5125" max="5125" width="10" style="1" customWidth="1"/>
    <col min="5126" max="5126" width="9.28515625" style="1" customWidth="1"/>
    <col min="5127" max="5127" width="8.85546875" style="1" customWidth="1"/>
    <col min="5128" max="5128" width="9.5703125" style="1" customWidth="1"/>
    <col min="5129" max="5129" width="9.140625" style="1"/>
    <col min="5130" max="5130" width="10.140625" style="1" customWidth="1"/>
    <col min="5131" max="5131" width="7.7109375" style="1" customWidth="1"/>
    <col min="5132" max="5132" width="8.42578125" style="1" customWidth="1"/>
    <col min="5133" max="5133" width="8.5703125" style="1" customWidth="1"/>
    <col min="5134" max="5134" width="8.42578125" style="1" customWidth="1"/>
    <col min="5135" max="5376" width="9.140625" style="1"/>
    <col min="5377" max="5377" width="4.28515625" style="1" customWidth="1"/>
    <col min="5378" max="5378" width="5.42578125" style="1" customWidth="1"/>
    <col min="5379" max="5379" width="5.5703125" style="1" customWidth="1"/>
    <col min="5380" max="5380" width="29.5703125" style="1" customWidth="1"/>
    <col min="5381" max="5381" width="10" style="1" customWidth="1"/>
    <col min="5382" max="5382" width="9.28515625" style="1" customWidth="1"/>
    <col min="5383" max="5383" width="8.85546875" style="1" customWidth="1"/>
    <col min="5384" max="5384" width="9.5703125" style="1" customWidth="1"/>
    <col min="5385" max="5385" width="9.140625" style="1"/>
    <col min="5386" max="5386" width="10.140625" style="1" customWidth="1"/>
    <col min="5387" max="5387" width="7.7109375" style="1" customWidth="1"/>
    <col min="5388" max="5388" width="8.42578125" style="1" customWidth="1"/>
    <col min="5389" max="5389" width="8.5703125" style="1" customWidth="1"/>
    <col min="5390" max="5390" width="8.42578125" style="1" customWidth="1"/>
    <col min="5391" max="5632" width="9.140625" style="1"/>
    <col min="5633" max="5633" width="4.28515625" style="1" customWidth="1"/>
    <col min="5634" max="5634" width="5.42578125" style="1" customWidth="1"/>
    <col min="5635" max="5635" width="5.5703125" style="1" customWidth="1"/>
    <col min="5636" max="5636" width="29.5703125" style="1" customWidth="1"/>
    <col min="5637" max="5637" width="10" style="1" customWidth="1"/>
    <col min="5638" max="5638" width="9.28515625" style="1" customWidth="1"/>
    <col min="5639" max="5639" width="8.85546875" style="1" customWidth="1"/>
    <col min="5640" max="5640" width="9.5703125" style="1" customWidth="1"/>
    <col min="5641" max="5641" width="9.140625" style="1"/>
    <col min="5642" max="5642" width="10.140625" style="1" customWidth="1"/>
    <col min="5643" max="5643" width="7.7109375" style="1" customWidth="1"/>
    <col min="5644" max="5644" width="8.42578125" style="1" customWidth="1"/>
    <col min="5645" max="5645" width="8.5703125" style="1" customWidth="1"/>
    <col min="5646" max="5646" width="8.42578125" style="1" customWidth="1"/>
    <col min="5647" max="5888" width="9.140625" style="1"/>
    <col min="5889" max="5889" width="4.28515625" style="1" customWidth="1"/>
    <col min="5890" max="5890" width="5.42578125" style="1" customWidth="1"/>
    <col min="5891" max="5891" width="5.5703125" style="1" customWidth="1"/>
    <col min="5892" max="5892" width="29.5703125" style="1" customWidth="1"/>
    <col min="5893" max="5893" width="10" style="1" customWidth="1"/>
    <col min="5894" max="5894" width="9.28515625" style="1" customWidth="1"/>
    <col min="5895" max="5895" width="8.85546875" style="1" customWidth="1"/>
    <col min="5896" max="5896" width="9.5703125" style="1" customWidth="1"/>
    <col min="5897" max="5897" width="9.140625" style="1"/>
    <col min="5898" max="5898" width="10.140625" style="1" customWidth="1"/>
    <col min="5899" max="5899" width="7.7109375" style="1" customWidth="1"/>
    <col min="5900" max="5900" width="8.42578125" style="1" customWidth="1"/>
    <col min="5901" max="5901" width="8.5703125" style="1" customWidth="1"/>
    <col min="5902" max="5902" width="8.42578125" style="1" customWidth="1"/>
    <col min="5903" max="6144" width="9.140625" style="1"/>
    <col min="6145" max="6145" width="4.28515625" style="1" customWidth="1"/>
    <col min="6146" max="6146" width="5.42578125" style="1" customWidth="1"/>
    <col min="6147" max="6147" width="5.5703125" style="1" customWidth="1"/>
    <col min="6148" max="6148" width="29.5703125" style="1" customWidth="1"/>
    <col min="6149" max="6149" width="10" style="1" customWidth="1"/>
    <col min="6150" max="6150" width="9.28515625" style="1" customWidth="1"/>
    <col min="6151" max="6151" width="8.85546875" style="1" customWidth="1"/>
    <col min="6152" max="6152" width="9.5703125" style="1" customWidth="1"/>
    <col min="6153" max="6153" width="9.140625" style="1"/>
    <col min="6154" max="6154" width="10.140625" style="1" customWidth="1"/>
    <col min="6155" max="6155" width="7.7109375" style="1" customWidth="1"/>
    <col min="6156" max="6156" width="8.42578125" style="1" customWidth="1"/>
    <col min="6157" max="6157" width="8.5703125" style="1" customWidth="1"/>
    <col min="6158" max="6158" width="8.42578125" style="1" customWidth="1"/>
    <col min="6159" max="6400" width="9.140625" style="1"/>
    <col min="6401" max="6401" width="4.28515625" style="1" customWidth="1"/>
    <col min="6402" max="6402" width="5.42578125" style="1" customWidth="1"/>
    <col min="6403" max="6403" width="5.5703125" style="1" customWidth="1"/>
    <col min="6404" max="6404" width="29.5703125" style="1" customWidth="1"/>
    <col min="6405" max="6405" width="10" style="1" customWidth="1"/>
    <col min="6406" max="6406" width="9.28515625" style="1" customWidth="1"/>
    <col min="6407" max="6407" width="8.85546875" style="1" customWidth="1"/>
    <col min="6408" max="6408" width="9.5703125" style="1" customWidth="1"/>
    <col min="6409" max="6409" width="9.140625" style="1"/>
    <col min="6410" max="6410" width="10.140625" style="1" customWidth="1"/>
    <col min="6411" max="6411" width="7.7109375" style="1" customWidth="1"/>
    <col min="6412" max="6412" width="8.42578125" style="1" customWidth="1"/>
    <col min="6413" max="6413" width="8.5703125" style="1" customWidth="1"/>
    <col min="6414" max="6414" width="8.42578125" style="1" customWidth="1"/>
    <col min="6415" max="6656" width="9.140625" style="1"/>
    <col min="6657" max="6657" width="4.28515625" style="1" customWidth="1"/>
    <col min="6658" max="6658" width="5.42578125" style="1" customWidth="1"/>
    <col min="6659" max="6659" width="5.5703125" style="1" customWidth="1"/>
    <col min="6660" max="6660" width="29.5703125" style="1" customWidth="1"/>
    <col min="6661" max="6661" width="10" style="1" customWidth="1"/>
    <col min="6662" max="6662" width="9.28515625" style="1" customWidth="1"/>
    <col min="6663" max="6663" width="8.85546875" style="1" customWidth="1"/>
    <col min="6664" max="6664" width="9.5703125" style="1" customWidth="1"/>
    <col min="6665" max="6665" width="9.140625" style="1"/>
    <col min="6666" max="6666" width="10.140625" style="1" customWidth="1"/>
    <col min="6667" max="6667" width="7.7109375" style="1" customWidth="1"/>
    <col min="6668" max="6668" width="8.42578125" style="1" customWidth="1"/>
    <col min="6669" max="6669" width="8.5703125" style="1" customWidth="1"/>
    <col min="6670" max="6670" width="8.42578125" style="1" customWidth="1"/>
    <col min="6671" max="6912" width="9.140625" style="1"/>
    <col min="6913" max="6913" width="4.28515625" style="1" customWidth="1"/>
    <col min="6914" max="6914" width="5.42578125" style="1" customWidth="1"/>
    <col min="6915" max="6915" width="5.5703125" style="1" customWidth="1"/>
    <col min="6916" max="6916" width="29.5703125" style="1" customWidth="1"/>
    <col min="6917" max="6917" width="10" style="1" customWidth="1"/>
    <col min="6918" max="6918" width="9.28515625" style="1" customWidth="1"/>
    <col min="6919" max="6919" width="8.85546875" style="1" customWidth="1"/>
    <col min="6920" max="6920" width="9.5703125" style="1" customWidth="1"/>
    <col min="6921" max="6921" width="9.140625" style="1"/>
    <col min="6922" max="6922" width="10.140625" style="1" customWidth="1"/>
    <col min="6923" max="6923" width="7.7109375" style="1" customWidth="1"/>
    <col min="6924" max="6924" width="8.42578125" style="1" customWidth="1"/>
    <col min="6925" max="6925" width="8.5703125" style="1" customWidth="1"/>
    <col min="6926" max="6926" width="8.42578125" style="1" customWidth="1"/>
    <col min="6927" max="7168" width="9.140625" style="1"/>
    <col min="7169" max="7169" width="4.28515625" style="1" customWidth="1"/>
    <col min="7170" max="7170" width="5.42578125" style="1" customWidth="1"/>
    <col min="7171" max="7171" width="5.5703125" style="1" customWidth="1"/>
    <col min="7172" max="7172" width="29.5703125" style="1" customWidth="1"/>
    <col min="7173" max="7173" width="10" style="1" customWidth="1"/>
    <col min="7174" max="7174" width="9.28515625" style="1" customWidth="1"/>
    <col min="7175" max="7175" width="8.85546875" style="1" customWidth="1"/>
    <col min="7176" max="7176" width="9.5703125" style="1" customWidth="1"/>
    <col min="7177" max="7177" width="9.140625" style="1"/>
    <col min="7178" max="7178" width="10.140625" style="1" customWidth="1"/>
    <col min="7179" max="7179" width="7.7109375" style="1" customWidth="1"/>
    <col min="7180" max="7180" width="8.42578125" style="1" customWidth="1"/>
    <col min="7181" max="7181" width="8.5703125" style="1" customWidth="1"/>
    <col min="7182" max="7182" width="8.42578125" style="1" customWidth="1"/>
    <col min="7183" max="7424" width="9.140625" style="1"/>
    <col min="7425" max="7425" width="4.28515625" style="1" customWidth="1"/>
    <col min="7426" max="7426" width="5.42578125" style="1" customWidth="1"/>
    <col min="7427" max="7427" width="5.5703125" style="1" customWidth="1"/>
    <col min="7428" max="7428" width="29.5703125" style="1" customWidth="1"/>
    <col min="7429" max="7429" width="10" style="1" customWidth="1"/>
    <col min="7430" max="7430" width="9.28515625" style="1" customWidth="1"/>
    <col min="7431" max="7431" width="8.85546875" style="1" customWidth="1"/>
    <col min="7432" max="7432" width="9.5703125" style="1" customWidth="1"/>
    <col min="7433" max="7433" width="9.140625" style="1"/>
    <col min="7434" max="7434" width="10.140625" style="1" customWidth="1"/>
    <col min="7435" max="7435" width="7.7109375" style="1" customWidth="1"/>
    <col min="7436" max="7436" width="8.42578125" style="1" customWidth="1"/>
    <col min="7437" max="7437" width="8.5703125" style="1" customWidth="1"/>
    <col min="7438" max="7438" width="8.42578125" style="1" customWidth="1"/>
    <col min="7439" max="7680" width="9.140625" style="1"/>
    <col min="7681" max="7681" width="4.28515625" style="1" customWidth="1"/>
    <col min="7682" max="7682" width="5.42578125" style="1" customWidth="1"/>
    <col min="7683" max="7683" width="5.5703125" style="1" customWidth="1"/>
    <col min="7684" max="7684" width="29.5703125" style="1" customWidth="1"/>
    <col min="7685" max="7685" width="10" style="1" customWidth="1"/>
    <col min="7686" max="7686" width="9.28515625" style="1" customWidth="1"/>
    <col min="7687" max="7687" width="8.85546875" style="1" customWidth="1"/>
    <col min="7688" max="7688" width="9.5703125" style="1" customWidth="1"/>
    <col min="7689" max="7689" width="9.140625" style="1"/>
    <col min="7690" max="7690" width="10.140625" style="1" customWidth="1"/>
    <col min="7691" max="7691" width="7.7109375" style="1" customWidth="1"/>
    <col min="7692" max="7692" width="8.42578125" style="1" customWidth="1"/>
    <col min="7693" max="7693" width="8.5703125" style="1" customWidth="1"/>
    <col min="7694" max="7694" width="8.42578125" style="1" customWidth="1"/>
    <col min="7695" max="7936" width="9.140625" style="1"/>
    <col min="7937" max="7937" width="4.28515625" style="1" customWidth="1"/>
    <col min="7938" max="7938" width="5.42578125" style="1" customWidth="1"/>
    <col min="7939" max="7939" width="5.5703125" style="1" customWidth="1"/>
    <col min="7940" max="7940" width="29.5703125" style="1" customWidth="1"/>
    <col min="7941" max="7941" width="10" style="1" customWidth="1"/>
    <col min="7942" max="7942" width="9.28515625" style="1" customWidth="1"/>
    <col min="7943" max="7943" width="8.85546875" style="1" customWidth="1"/>
    <col min="7944" max="7944" width="9.5703125" style="1" customWidth="1"/>
    <col min="7945" max="7945" width="9.140625" style="1"/>
    <col min="7946" max="7946" width="10.140625" style="1" customWidth="1"/>
    <col min="7947" max="7947" width="7.7109375" style="1" customWidth="1"/>
    <col min="7948" max="7948" width="8.42578125" style="1" customWidth="1"/>
    <col min="7949" max="7949" width="8.5703125" style="1" customWidth="1"/>
    <col min="7950" max="7950" width="8.42578125" style="1" customWidth="1"/>
    <col min="7951" max="8192" width="9.140625" style="1"/>
    <col min="8193" max="8193" width="4.28515625" style="1" customWidth="1"/>
    <col min="8194" max="8194" width="5.42578125" style="1" customWidth="1"/>
    <col min="8195" max="8195" width="5.5703125" style="1" customWidth="1"/>
    <col min="8196" max="8196" width="29.5703125" style="1" customWidth="1"/>
    <col min="8197" max="8197" width="10" style="1" customWidth="1"/>
    <col min="8198" max="8198" width="9.28515625" style="1" customWidth="1"/>
    <col min="8199" max="8199" width="8.85546875" style="1" customWidth="1"/>
    <col min="8200" max="8200" width="9.5703125" style="1" customWidth="1"/>
    <col min="8201" max="8201" width="9.140625" style="1"/>
    <col min="8202" max="8202" width="10.140625" style="1" customWidth="1"/>
    <col min="8203" max="8203" width="7.7109375" style="1" customWidth="1"/>
    <col min="8204" max="8204" width="8.42578125" style="1" customWidth="1"/>
    <col min="8205" max="8205" width="8.5703125" style="1" customWidth="1"/>
    <col min="8206" max="8206" width="8.42578125" style="1" customWidth="1"/>
    <col min="8207" max="8448" width="9.140625" style="1"/>
    <col min="8449" max="8449" width="4.28515625" style="1" customWidth="1"/>
    <col min="8450" max="8450" width="5.42578125" style="1" customWidth="1"/>
    <col min="8451" max="8451" width="5.5703125" style="1" customWidth="1"/>
    <col min="8452" max="8452" width="29.5703125" style="1" customWidth="1"/>
    <col min="8453" max="8453" width="10" style="1" customWidth="1"/>
    <col min="8454" max="8454" width="9.28515625" style="1" customWidth="1"/>
    <col min="8455" max="8455" width="8.85546875" style="1" customWidth="1"/>
    <col min="8456" max="8456" width="9.5703125" style="1" customWidth="1"/>
    <col min="8457" max="8457" width="9.140625" style="1"/>
    <col min="8458" max="8458" width="10.140625" style="1" customWidth="1"/>
    <col min="8459" max="8459" width="7.7109375" style="1" customWidth="1"/>
    <col min="8460" max="8460" width="8.42578125" style="1" customWidth="1"/>
    <col min="8461" max="8461" width="8.5703125" style="1" customWidth="1"/>
    <col min="8462" max="8462" width="8.42578125" style="1" customWidth="1"/>
    <col min="8463" max="8704" width="9.140625" style="1"/>
    <col min="8705" max="8705" width="4.28515625" style="1" customWidth="1"/>
    <col min="8706" max="8706" width="5.42578125" style="1" customWidth="1"/>
    <col min="8707" max="8707" width="5.5703125" style="1" customWidth="1"/>
    <col min="8708" max="8708" width="29.5703125" style="1" customWidth="1"/>
    <col min="8709" max="8709" width="10" style="1" customWidth="1"/>
    <col min="8710" max="8710" width="9.28515625" style="1" customWidth="1"/>
    <col min="8711" max="8711" width="8.85546875" style="1" customWidth="1"/>
    <col min="8712" max="8712" width="9.5703125" style="1" customWidth="1"/>
    <col min="8713" max="8713" width="9.140625" style="1"/>
    <col min="8714" max="8714" width="10.140625" style="1" customWidth="1"/>
    <col min="8715" max="8715" width="7.7109375" style="1" customWidth="1"/>
    <col min="8716" max="8716" width="8.42578125" style="1" customWidth="1"/>
    <col min="8717" max="8717" width="8.5703125" style="1" customWidth="1"/>
    <col min="8718" max="8718" width="8.42578125" style="1" customWidth="1"/>
    <col min="8719" max="8960" width="9.140625" style="1"/>
    <col min="8961" max="8961" width="4.28515625" style="1" customWidth="1"/>
    <col min="8962" max="8962" width="5.42578125" style="1" customWidth="1"/>
    <col min="8963" max="8963" width="5.5703125" style="1" customWidth="1"/>
    <col min="8964" max="8964" width="29.5703125" style="1" customWidth="1"/>
    <col min="8965" max="8965" width="10" style="1" customWidth="1"/>
    <col min="8966" max="8966" width="9.28515625" style="1" customWidth="1"/>
    <col min="8967" max="8967" width="8.85546875" style="1" customWidth="1"/>
    <col min="8968" max="8968" width="9.5703125" style="1" customWidth="1"/>
    <col min="8969" max="8969" width="9.140625" style="1"/>
    <col min="8970" max="8970" width="10.140625" style="1" customWidth="1"/>
    <col min="8971" max="8971" width="7.7109375" style="1" customWidth="1"/>
    <col min="8972" max="8972" width="8.42578125" style="1" customWidth="1"/>
    <col min="8973" max="8973" width="8.5703125" style="1" customWidth="1"/>
    <col min="8974" max="8974" width="8.42578125" style="1" customWidth="1"/>
    <col min="8975" max="9216" width="9.140625" style="1"/>
    <col min="9217" max="9217" width="4.28515625" style="1" customWidth="1"/>
    <col min="9218" max="9218" width="5.42578125" style="1" customWidth="1"/>
    <col min="9219" max="9219" width="5.5703125" style="1" customWidth="1"/>
    <col min="9220" max="9220" width="29.5703125" style="1" customWidth="1"/>
    <col min="9221" max="9221" width="10" style="1" customWidth="1"/>
    <col min="9222" max="9222" width="9.28515625" style="1" customWidth="1"/>
    <col min="9223" max="9223" width="8.85546875" style="1" customWidth="1"/>
    <col min="9224" max="9224" width="9.5703125" style="1" customWidth="1"/>
    <col min="9225" max="9225" width="9.140625" style="1"/>
    <col min="9226" max="9226" width="10.140625" style="1" customWidth="1"/>
    <col min="9227" max="9227" width="7.7109375" style="1" customWidth="1"/>
    <col min="9228" max="9228" width="8.42578125" style="1" customWidth="1"/>
    <col min="9229" max="9229" width="8.5703125" style="1" customWidth="1"/>
    <col min="9230" max="9230" width="8.42578125" style="1" customWidth="1"/>
    <col min="9231" max="9472" width="9.140625" style="1"/>
    <col min="9473" max="9473" width="4.28515625" style="1" customWidth="1"/>
    <col min="9474" max="9474" width="5.42578125" style="1" customWidth="1"/>
    <col min="9475" max="9475" width="5.5703125" style="1" customWidth="1"/>
    <col min="9476" max="9476" width="29.5703125" style="1" customWidth="1"/>
    <col min="9477" max="9477" width="10" style="1" customWidth="1"/>
    <col min="9478" max="9478" width="9.28515625" style="1" customWidth="1"/>
    <col min="9479" max="9479" width="8.85546875" style="1" customWidth="1"/>
    <col min="9480" max="9480" width="9.5703125" style="1" customWidth="1"/>
    <col min="9481" max="9481" width="9.140625" style="1"/>
    <col min="9482" max="9482" width="10.140625" style="1" customWidth="1"/>
    <col min="9483" max="9483" width="7.7109375" style="1" customWidth="1"/>
    <col min="9484" max="9484" width="8.42578125" style="1" customWidth="1"/>
    <col min="9485" max="9485" width="8.5703125" style="1" customWidth="1"/>
    <col min="9486" max="9486" width="8.42578125" style="1" customWidth="1"/>
    <col min="9487" max="9728" width="9.140625" style="1"/>
    <col min="9729" max="9729" width="4.28515625" style="1" customWidth="1"/>
    <col min="9730" max="9730" width="5.42578125" style="1" customWidth="1"/>
    <col min="9731" max="9731" width="5.5703125" style="1" customWidth="1"/>
    <col min="9732" max="9732" width="29.5703125" style="1" customWidth="1"/>
    <col min="9733" max="9733" width="10" style="1" customWidth="1"/>
    <col min="9734" max="9734" width="9.28515625" style="1" customWidth="1"/>
    <col min="9735" max="9735" width="8.85546875" style="1" customWidth="1"/>
    <col min="9736" max="9736" width="9.5703125" style="1" customWidth="1"/>
    <col min="9737" max="9737" width="9.140625" style="1"/>
    <col min="9738" max="9738" width="10.140625" style="1" customWidth="1"/>
    <col min="9739" max="9739" width="7.7109375" style="1" customWidth="1"/>
    <col min="9740" max="9740" width="8.42578125" style="1" customWidth="1"/>
    <col min="9741" max="9741" width="8.5703125" style="1" customWidth="1"/>
    <col min="9742" max="9742" width="8.42578125" style="1" customWidth="1"/>
    <col min="9743" max="9984" width="9.140625" style="1"/>
    <col min="9985" max="9985" width="4.28515625" style="1" customWidth="1"/>
    <col min="9986" max="9986" width="5.42578125" style="1" customWidth="1"/>
    <col min="9987" max="9987" width="5.5703125" style="1" customWidth="1"/>
    <col min="9988" max="9988" width="29.5703125" style="1" customWidth="1"/>
    <col min="9989" max="9989" width="10" style="1" customWidth="1"/>
    <col min="9990" max="9990" width="9.28515625" style="1" customWidth="1"/>
    <col min="9991" max="9991" width="8.85546875" style="1" customWidth="1"/>
    <col min="9992" max="9992" width="9.5703125" style="1" customWidth="1"/>
    <col min="9993" max="9993" width="9.140625" style="1"/>
    <col min="9994" max="9994" width="10.140625" style="1" customWidth="1"/>
    <col min="9995" max="9995" width="7.7109375" style="1" customWidth="1"/>
    <col min="9996" max="9996" width="8.42578125" style="1" customWidth="1"/>
    <col min="9997" max="9997" width="8.5703125" style="1" customWidth="1"/>
    <col min="9998" max="9998" width="8.42578125" style="1" customWidth="1"/>
    <col min="9999" max="10240" width="9.140625" style="1"/>
    <col min="10241" max="10241" width="4.28515625" style="1" customWidth="1"/>
    <col min="10242" max="10242" width="5.42578125" style="1" customWidth="1"/>
    <col min="10243" max="10243" width="5.5703125" style="1" customWidth="1"/>
    <col min="10244" max="10244" width="29.5703125" style="1" customWidth="1"/>
    <col min="10245" max="10245" width="10" style="1" customWidth="1"/>
    <col min="10246" max="10246" width="9.28515625" style="1" customWidth="1"/>
    <col min="10247" max="10247" width="8.85546875" style="1" customWidth="1"/>
    <col min="10248" max="10248" width="9.5703125" style="1" customWidth="1"/>
    <col min="10249" max="10249" width="9.140625" style="1"/>
    <col min="10250" max="10250" width="10.140625" style="1" customWidth="1"/>
    <col min="10251" max="10251" width="7.7109375" style="1" customWidth="1"/>
    <col min="10252" max="10252" width="8.42578125" style="1" customWidth="1"/>
    <col min="10253" max="10253" width="8.5703125" style="1" customWidth="1"/>
    <col min="10254" max="10254" width="8.42578125" style="1" customWidth="1"/>
    <col min="10255" max="10496" width="9.140625" style="1"/>
    <col min="10497" max="10497" width="4.28515625" style="1" customWidth="1"/>
    <col min="10498" max="10498" width="5.42578125" style="1" customWidth="1"/>
    <col min="10499" max="10499" width="5.5703125" style="1" customWidth="1"/>
    <col min="10500" max="10500" width="29.5703125" style="1" customWidth="1"/>
    <col min="10501" max="10501" width="10" style="1" customWidth="1"/>
    <col min="10502" max="10502" width="9.28515625" style="1" customWidth="1"/>
    <col min="10503" max="10503" width="8.85546875" style="1" customWidth="1"/>
    <col min="10504" max="10504" width="9.5703125" style="1" customWidth="1"/>
    <col min="10505" max="10505" width="9.140625" style="1"/>
    <col min="10506" max="10506" width="10.140625" style="1" customWidth="1"/>
    <col min="10507" max="10507" width="7.7109375" style="1" customWidth="1"/>
    <col min="10508" max="10508" width="8.42578125" style="1" customWidth="1"/>
    <col min="10509" max="10509" width="8.5703125" style="1" customWidth="1"/>
    <col min="10510" max="10510" width="8.42578125" style="1" customWidth="1"/>
    <col min="10511" max="10752" width="9.140625" style="1"/>
    <col min="10753" max="10753" width="4.28515625" style="1" customWidth="1"/>
    <col min="10754" max="10754" width="5.42578125" style="1" customWidth="1"/>
    <col min="10755" max="10755" width="5.5703125" style="1" customWidth="1"/>
    <col min="10756" max="10756" width="29.5703125" style="1" customWidth="1"/>
    <col min="10757" max="10757" width="10" style="1" customWidth="1"/>
    <col min="10758" max="10758" width="9.28515625" style="1" customWidth="1"/>
    <col min="10759" max="10759" width="8.85546875" style="1" customWidth="1"/>
    <col min="10760" max="10760" width="9.5703125" style="1" customWidth="1"/>
    <col min="10761" max="10761" width="9.140625" style="1"/>
    <col min="10762" max="10762" width="10.140625" style="1" customWidth="1"/>
    <col min="10763" max="10763" width="7.7109375" style="1" customWidth="1"/>
    <col min="10764" max="10764" width="8.42578125" style="1" customWidth="1"/>
    <col min="10765" max="10765" width="8.5703125" style="1" customWidth="1"/>
    <col min="10766" max="10766" width="8.42578125" style="1" customWidth="1"/>
    <col min="10767" max="11008" width="9.140625" style="1"/>
    <col min="11009" max="11009" width="4.28515625" style="1" customWidth="1"/>
    <col min="11010" max="11010" width="5.42578125" style="1" customWidth="1"/>
    <col min="11011" max="11011" width="5.5703125" style="1" customWidth="1"/>
    <col min="11012" max="11012" width="29.5703125" style="1" customWidth="1"/>
    <col min="11013" max="11013" width="10" style="1" customWidth="1"/>
    <col min="11014" max="11014" width="9.28515625" style="1" customWidth="1"/>
    <col min="11015" max="11015" width="8.85546875" style="1" customWidth="1"/>
    <col min="11016" max="11016" width="9.5703125" style="1" customWidth="1"/>
    <col min="11017" max="11017" width="9.140625" style="1"/>
    <col min="11018" max="11018" width="10.140625" style="1" customWidth="1"/>
    <col min="11019" max="11019" width="7.7109375" style="1" customWidth="1"/>
    <col min="11020" max="11020" width="8.42578125" style="1" customWidth="1"/>
    <col min="11021" max="11021" width="8.5703125" style="1" customWidth="1"/>
    <col min="11022" max="11022" width="8.42578125" style="1" customWidth="1"/>
    <col min="11023" max="11264" width="9.140625" style="1"/>
    <col min="11265" max="11265" width="4.28515625" style="1" customWidth="1"/>
    <col min="11266" max="11266" width="5.42578125" style="1" customWidth="1"/>
    <col min="11267" max="11267" width="5.5703125" style="1" customWidth="1"/>
    <col min="11268" max="11268" width="29.5703125" style="1" customWidth="1"/>
    <col min="11269" max="11269" width="10" style="1" customWidth="1"/>
    <col min="11270" max="11270" width="9.28515625" style="1" customWidth="1"/>
    <col min="11271" max="11271" width="8.85546875" style="1" customWidth="1"/>
    <col min="11272" max="11272" width="9.5703125" style="1" customWidth="1"/>
    <col min="11273" max="11273" width="9.140625" style="1"/>
    <col min="11274" max="11274" width="10.140625" style="1" customWidth="1"/>
    <col min="11275" max="11275" width="7.7109375" style="1" customWidth="1"/>
    <col min="11276" max="11276" width="8.42578125" style="1" customWidth="1"/>
    <col min="11277" max="11277" width="8.5703125" style="1" customWidth="1"/>
    <col min="11278" max="11278" width="8.42578125" style="1" customWidth="1"/>
    <col min="11279" max="11520" width="9.140625" style="1"/>
    <col min="11521" max="11521" width="4.28515625" style="1" customWidth="1"/>
    <col min="11522" max="11522" width="5.42578125" style="1" customWidth="1"/>
    <col min="11523" max="11523" width="5.5703125" style="1" customWidth="1"/>
    <col min="11524" max="11524" width="29.5703125" style="1" customWidth="1"/>
    <col min="11525" max="11525" width="10" style="1" customWidth="1"/>
    <col min="11526" max="11526" width="9.28515625" style="1" customWidth="1"/>
    <col min="11527" max="11527" width="8.85546875" style="1" customWidth="1"/>
    <col min="11528" max="11528" width="9.5703125" style="1" customWidth="1"/>
    <col min="11529" max="11529" width="9.140625" style="1"/>
    <col min="11530" max="11530" width="10.140625" style="1" customWidth="1"/>
    <col min="11531" max="11531" width="7.7109375" style="1" customWidth="1"/>
    <col min="11532" max="11532" width="8.42578125" style="1" customWidth="1"/>
    <col min="11533" max="11533" width="8.5703125" style="1" customWidth="1"/>
    <col min="11534" max="11534" width="8.42578125" style="1" customWidth="1"/>
    <col min="11535" max="11776" width="9.140625" style="1"/>
    <col min="11777" max="11777" width="4.28515625" style="1" customWidth="1"/>
    <col min="11778" max="11778" width="5.42578125" style="1" customWidth="1"/>
    <col min="11779" max="11779" width="5.5703125" style="1" customWidth="1"/>
    <col min="11780" max="11780" width="29.5703125" style="1" customWidth="1"/>
    <col min="11781" max="11781" width="10" style="1" customWidth="1"/>
    <col min="11782" max="11782" width="9.28515625" style="1" customWidth="1"/>
    <col min="11783" max="11783" width="8.85546875" style="1" customWidth="1"/>
    <col min="11784" max="11784" width="9.5703125" style="1" customWidth="1"/>
    <col min="11785" max="11785" width="9.140625" style="1"/>
    <col min="11786" max="11786" width="10.140625" style="1" customWidth="1"/>
    <col min="11787" max="11787" width="7.7109375" style="1" customWidth="1"/>
    <col min="11788" max="11788" width="8.42578125" style="1" customWidth="1"/>
    <col min="11789" max="11789" width="8.5703125" style="1" customWidth="1"/>
    <col min="11790" max="11790" width="8.42578125" style="1" customWidth="1"/>
    <col min="11791" max="12032" width="9.140625" style="1"/>
    <col min="12033" max="12033" width="4.28515625" style="1" customWidth="1"/>
    <col min="12034" max="12034" width="5.42578125" style="1" customWidth="1"/>
    <col min="12035" max="12035" width="5.5703125" style="1" customWidth="1"/>
    <col min="12036" max="12036" width="29.5703125" style="1" customWidth="1"/>
    <col min="12037" max="12037" width="10" style="1" customWidth="1"/>
    <col min="12038" max="12038" width="9.28515625" style="1" customWidth="1"/>
    <col min="12039" max="12039" width="8.85546875" style="1" customWidth="1"/>
    <col min="12040" max="12040" width="9.5703125" style="1" customWidth="1"/>
    <col min="12041" max="12041" width="9.140625" style="1"/>
    <col min="12042" max="12042" width="10.140625" style="1" customWidth="1"/>
    <col min="12043" max="12043" width="7.7109375" style="1" customWidth="1"/>
    <col min="12044" max="12044" width="8.42578125" style="1" customWidth="1"/>
    <col min="12045" max="12045" width="8.5703125" style="1" customWidth="1"/>
    <col min="12046" max="12046" width="8.42578125" style="1" customWidth="1"/>
    <col min="12047" max="12288" width="9.140625" style="1"/>
    <col min="12289" max="12289" width="4.28515625" style="1" customWidth="1"/>
    <col min="12290" max="12290" width="5.42578125" style="1" customWidth="1"/>
    <col min="12291" max="12291" width="5.5703125" style="1" customWidth="1"/>
    <col min="12292" max="12292" width="29.5703125" style="1" customWidth="1"/>
    <col min="12293" max="12293" width="10" style="1" customWidth="1"/>
    <col min="12294" max="12294" width="9.28515625" style="1" customWidth="1"/>
    <col min="12295" max="12295" width="8.85546875" style="1" customWidth="1"/>
    <col min="12296" max="12296" width="9.5703125" style="1" customWidth="1"/>
    <col min="12297" max="12297" width="9.140625" style="1"/>
    <col min="12298" max="12298" width="10.140625" style="1" customWidth="1"/>
    <col min="12299" max="12299" width="7.7109375" style="1" customWidth="1"/>
    <col min="12300" max="12300" width="8.42578125" style="1" customWidth="1"/>
    <col min="12301" max="12301" width="8.5703125" style="1" customWidth="1"/>
    <col min="12302" max="12302" width="8.42578125" style="1" customWidth="1"/>
    <col min="12303" max="12544" width="9.140625" style="1"/>
    <col min="12545" max="12545" width="4.28515625" style="1" customWidth="1"/>
    <col min="12546" max="12546" width="5.42578125" style="1" customWidth="1"/>
    <col min="12547" max="12547" width="5.5703125" style="1" customWidth="1"/>
    <col min="12548" max="12548" width="29.5703125" style="1" customWidth="1"/>
    <col min="12549" max="12549" width="10" style="1" customWidth="1"/>
    <col min="12550" max="12550" width="9.28515625" style="1" customWidth="1"/>
    <col min="12551" max="12551" width="8.85546875" style="1" customWidth="1"/>
    <col min="12552" max="12552" width="9.5703125" style="1" customWidth="1"/>
    <col min="12553" max="12553" width="9.140625" style="1"/>
    <col min="12554" max="12554" width="10.140625" style="1" customWidth="1"/>
    <col min="12555" max="12555" width="7.7109375" style="1" customWidth="1"/>
    <col min="12556" max="12556" width="8.42578125" style="1" customWidth="1"/>
    <col min="12557" max="12557" width="8.5703125" style="1" customWidth="1"/>
    <col min="12558" max="12558" width="8.42578125" style="1" customWidth="1"/>
    <col min="12559" max="12800" width="9.140625" style="1"/>
    <col min="12801" max="12801" width="4.28515625" style="1" customWidth="1"/>
    <col min="12802" max="12802" width="5.42578125" style="1" customWidth="1"/>
    <col min="12803" max="12803" width="5.5703125" style="1" customWidth="1"/>
    <col min="12804" max="12804" width="29.5703125" style="1" customWidth="1"/>
    <col min="12805" max="12805" width="10" style="1" customWidth="1"/>
    <col min="12806" max="12806" width="9.28515625" style="1" customWidth="1"/>
    <col min="12807" max="12807" width="8.85546875" style="1" customWidth="1"/>
    <col min="12808" max="12808" width="9.5703125" style="1" customWidth="1"/>
    <col min="12809" max="12809" width="9.140625" style="1"/>
    <col min="12810" max="12810" width="10.140625" style="1" customWidth="1"/>
    <col min="12811" max="12811" width="7.7109375" style="1" customWidth="1"/>
    <col min="12812" max="12812" width="8.42578125" style="1" customWidth="1"/>
    <col min="12813" max="12813" width="8.5703125" style="1" customWidth="1"/>
    <col min="12814" max="12814" width="8.42578125" style="1" customWidth="1"/>
    <col min="12815" max="13056" width="9.140625" style="1"/>
    <col min="13057" max="13057" width="4.28515625" style="1" customWidth="1"/>
    <col min="13058" max="13058" width="5.42578125" style="1" customWidth="1"/>
    <col min="13059" max="13059" width="5.5703125" style="1" customWidth="1"/>
    <col min="13060" max="13060" width="29.5703125" style="1" customWidth="1"/>
    <col min="13061" max="13061" width="10" style="1" customWidth="1"/>
    <col min="13062" max="13062" width="9.28515625" style="1" customWidth="1"/>
    <col min="13063" max="13063" width="8.85546875" style="1" customWidth="1"/>
    <col min="13064" max="13064" width="9.5703125" style="1" customWidth="1"/>
    <col min="13065" max="13065" width="9.140625" style="1"/>
    <col min="13066" max="13066" width="10.140625" style="1" customWidth="1"/>
    <col min="13067" max="13067" width="7.7109375" style="1" customWidth="1"/>
    <col min="13068" max="13068" width="8.42578125" style="1" customWidth="1"/>
    <col min="13069" max="13069" width="8.5703125" style="1" customWidth="1"/>
    <col min="13070" max="13070" width="8.42578125" style="1" customWidth="1"/>
    <col min="13071" max="13312" width="9.140625" style="1"/>
    <col min="13313" max="13313" width="4.28515625" style="1" customWidth="1"/>
    <col min="13314" max="13314" width="5.42578125" style="1" customWidth="1"/>
    <col min="13315" max="13315" width="5.5703125" style="1" customWidth="1"/>
    <col min="13316" max="13316" width="29.5703125" style="1" customWidth="1"/>
    <col min="13317" max="13317" width="10" style="1" customWidth="1"/>
    <col min="13318" max="13318" width="9.28515625" style="1" customWidth="1"/>
    <col min="13319" max="13319" width="8.85546875" style="1" customWidth="1"/>
    <col min="13320" max="13320" width="9.5703125" style="1" customWidth="1"/>
    <col min="13321" max="13321" width="9.140625" style="1"/>
    <col min="13322" max="13322" width="10.140625" style="1" customWidth="1"/>
    <col min="13323" max="13323" width="7.7109375" style="1" customWidth="1"/>
    <col min="13324" max="13324" width="8.42578125" style="1" customWidth="1"/>
    <col min="13325" max="13325" width="8.5703125" style="1" customWidth="1"/>
    <col min="13326" max="13326" width="8.42578125" style="1" customWidth="1"/>
    <col min="13327" max="13568" width="9.140625" style="1"/>
    <col min="13569" max="13569" width="4.28515625" style="1" customWidth="1"/>
    <col min="13570" max="13570" width="5.42578125" style="1" customWidth="1"/>
    <col min="13571" max="13571" width="5.5703125" style="1" customWidth="1"/>
    <col min="13572" max="13572" width="29.5703125" style="1" customWidth="1"/>
    <col min="13573" max="13573" width="10" style="1" customWidth="1"/>
    <col min="13574" max="13574" width="9.28515625" style="1" customWidth="1"/>
    <col min="13575" max="13575" width="8.85546875" style="1" customWidth="1"/>
    <col min="13576" max="13576" width="9.5703125" style="1" customWidth="1"/>
    <col min="13577" max="13577" width="9.140625" style="1"/>
    <col min="13578" max="13578" width="10.140625" style="1" customWidth="1"/>
    <col min="13579" max="13579" width="7.7109375" style="1" customWidth="1"/>
    <col min="13580" max="13580" width="8.42578125" style="1" customWidth="1"/>
    <col min="13581" max="13581" width="8.5703125" style="1" customWidth="1"/>
    <col min="13582" max="13582" width="8.42578125" style="1" customWidth="1"/>
    <col min="13583" max="13824" width="9.140625" style="1"/>
    <col min="13825" max="13825" width="4.28515625" style="1" customWidth="1"/>
    <col min="13826" max="13826" width="5.42578125" style="1" customWidth="1"/>
    <col min="13827" max="13827" width="5.5703125" style="1" customWidth="1"/>
    <col min="13828" max="13828" width="29.5703125" style="1" customWidth="1"/>
    <col min="13829" max="13829" width="10" style="1" customWidth="1"/>
    <col min="13830" max="13830" width="9.28515625" style="1" customWidth="1"/>
    <col min="13831" max="13831" width="8.85546875" style="1" customWidth="1"/>
    <col min="13832" max="13832" width="9.5703125" style="1" customWidth="1"/>
    <col min="13833" max="13833" width="9.140625" style="1"/>
    <col min="13834" max="13834" width="10.140625" style="1" customWidth="1"/>
    <col min="13835" max="13835" width="7.7109375" style="1" customWidth="1"/>
    <col min="13836" max="13836" width="8.42578125" style="1" customWidth="1"/>
    <col min="13837" max="13837" width="8.5703125" style="1" customWidth="1"/>
    <col min="13838" max="13838" width="8.42578125" style="1" customWidth="1"/>
    <col min="13839" max="14080" width="9.140625" style="1"/>
    <col min="14081" max="14081" width="4.28515625" style="1" customWidth="1"/>
    <col min="14082" max="14082" width="5.42578125" style="1" customWidth="1"/>
    <col min="14083" max="14083" width="5.5703125" style="1" customWidth="1"/>
    <col min="14084" max="14084" width="29.5703125" style="1" customWidth="1"/>
    <col min="14085" max="14085" width="10" style="1" customWidth="1"/>
    <col min="14086" max="14086" width="9.28515625" style="1" customWidth="1"/>
    <col min="14087" max="14087" width="8.85546875" style="1" customWidth="1"/>
    <col min="14088" max="14088" width="9.5703125" style="1" customWidth="1"/>
    <col min="14089" max="14089" width="9.140625" style="1"/>
    <col min="14090" max="14090" width="10.140625" style="1" customWidth="1"/>
    <col min="14091" max="14091" width="7.7109375" style="1" customWidth="1"/>
    <col min="14092" max="14092" width="8.42578125" style="1" customWidth="1"/>
    <col min="14093" max="14093" width="8.5703125" style="1" customWidth="1"/>
    <col min="14094" max="14094" width="8.42578125" style="1" customWidth="1"/>
    <col min="14095" max="14336" width="9.140625" style="1"/>
    <col min="14337" max="14337" width="4.28515625" style="1" customWidth="1"/>
    <col min="14338" max="14338" width="5.42578125" style="1" customWidth="1"/>
    <col min="14339" max="14339" width="5.5703125" style="1" customWidth="1"/>
    <col min="14340" max="14340" width="29.5703125" style="1" customWidth="1"/>
    <col min="14341" max="14341" width="10" style="1" customWidth="1"/>
    <col min="14342" max="14342" width="9.28515625" style="1" customWidth="1"/>
    <col min="14343" max="14343" width="8.85546875" style="1" customWidth="1"/>
    <col min="14344" max="14344" width="9.5703125" style="1" customWidth="1"/>
    <col min="14345" max="14345" width="9.140625" style="1"/>
    <col min="14346" max="14346" width="10.140625" style="1" customWidth="1"/>
    <col min="14347" max="14347" width="7.7109375" style="1" customWidth="1"/>
    <col min="14348" max="14348" width="8.42578125" style="1" customWidth="1"/>
    <col min="14349" max="14349" width="8.5703125" style="1" customWidth="1"/>
    <col min="14350" max="14350" width="8.42578125" style="1" customWidth="1"/>
    <col min="14351" max="14592" width="9.140625" style="1"/>
    <col min="14593" max="14593" width="4.28515625" style="1" customWidth="1"/>
    <col min="14594" max="14594" width="5.42578125" style="1" customWidth="1"/>
    <col min="14595" max="14595" width="5.5703125" style="1" customWidth="1"/>
    <col min="14596" max="14596" width="29.5703125" style="1" customWidth="1"/>
    <col min="14597" max="14597" width="10" style="1" customWidth="1"/>
    <col min="14598" max="14598" width="9.28515625" style="1" customWidth="1"/>
    <col min="14599" max="14599" width="8.85546875" style="1" customWidth="1"/>
    <col min="14600" max="14600" width="9.5703125" style="1" customWidth="1"/>
    <col min="14601" max="14601" width="9.140625" style="1"/>
    <col min="14602" max="14602" width="10.140625" style="1" customWidth="1"/>
    <col min="14603" max="14603" width="7.7109375" style="1" customWidth="1"/>
    <col min="14604" max="14604" width="8.42578125" style="1" customWidth="1"/>
    <col min="14605" max="14605" width="8.5703125" style="1" customWidth="1"/>
    <col min="14606" max="14606" width="8.42578125" style="1" customWidth="1"/>
    <col min="14607" max="14848" width="9.140625" style="1"/>
    <col min="14849" max="14849" width="4.28515625" style="1" customWidth="1"/>
    <col min="14850" max="14850" width="5.42578125" style="1" customWidth="1"/>
    <col min="14851" max="14851" width="5.5703125" style="1" customWidth="1"/>
    <col min="14852" max="14852" width="29.5703125" style="1" customWidth="1"/>
    <col min="14853" max="14853" width="10" style="1" customWidth="1"/>
    <col min="14854" max="14854" width="9.28515625" style="1" customWidth="1"/>
    <col min="14855" max="14855" width="8.85546875" style="1" customWidth="1"/>
    <col min="14856" max="14856" width="9.5703125" style="1" customWidth="1"/>
    <col min="14857" max="14857" width="9.140625" style="1"/>
    <col min="14858" max="14858" width="10.140625" style="1" customWidth="1"/>
    <col min="14859" max="14859" width="7.7109375" style="1" customWidth="1"/>
    <col min="14860" max="14860" width="8.42578125" style="1" customWidth="1"/>
    <col min="14861" max="14861" width="8.5703125" style="1" customWidth="1"/>
    <col min="14862" max="14862" width="8.42578125" style="1" customWidth="1"/>
    <col min="14863" max="15104" width="9.140625" style="1"/>
    <col min="15105" max="15105" width="4.28515625" style="1" customWidth="1"/>
    <col min="15106" max="15106" width="5.42578125" style="1" customWidth="1"/>
    <col min="15107" max="15107" width="5.5703125" style="1" customWidth="1"/>
    <col min="15108" max="15108" width="29.5703125" style="1" customWidth="1"/>
    <col min="15109" max="15109" width="10" style="1" customWidth="1"/>
    <col min="15110" max="15110" width="9.28515625" style="1" customWidth="1"/>
    <col min="15111" max="15111" width="8.85546875" style="1" customWidth="1"/>
    <col min="15112" max="15112" width="9.5703125" style="1" customWidth="1"/>
    <col min="15113" max="15113" width="9.140625" style="1"/>
    <col min="15114" max="15114" width="10.140625" style="1" customWidth="1"/>
    <col min="15115" max="15115" width="7.7109375" style="1" customWidth="1"/>
    <col min="15116" max="15116" width="8.42578125" style="1" customWidth="1"/>
    <col min="15117" max="15117" width="8.5703125" style="1" customWidth="1"/>
    <col min="15118" max="15118" width="8.42578125" style="1" customWidth="1"/>
    <col min="15119" max="15360" width="9.140625" style="1"/>
    <col min="15361" max="15361" width="4.28515625" style="1" customWidth="1"/>
    <col min="15362" max="15362" width="5.42578125" style="1" customWidth="1"/>
    <col min="15363" max="15363" width="5.5703125" style="1" customWidth="1"/>
    <col min="15364" max="15364" width="29.5703125" style="1" customWidth="1"/>
    <col min="15365" max="15365" width="10" style="1" customWidth="1"/>
    <col min="15366" max="15366" width="9.28515625" style="1" customWidth="1"/>
    <col min="15367" max="15367" width="8.85546875" style="1" customWidth="1"/>
    <col min="15368" max="15368" width="9.5703125" style="1" customWidth="1"/>
    <col min="15369" max="15369" width="9.140625" style="1"/>
    <col min="15370" max="15370" width="10.140625" style="1" customWidth="1"/>
    <col min="15371" max="15371" width="7.7109375" style="1" customWidth="1"/>
    <col min="15372" max="15372" width="8.42578125" style="1" customWidth="1"/>
    <col min="15373" max="15373" width="8.5703125" style="1" customWidth="1"/>
    <col min="15374" max="15374" width="8.42578125" style="1" customWidth="1"/>
    <col min="15375" max="15616" width="9.140625" style="1"/>
    <col min="15617" max="15617" width="4.28515625" style="1" customWidth="1"/>
    <col min="15618" max="15618" width="5.42578125" style="1" customWidth="1"/>
    <col min="15619" max="15619" width="5.5703125" style="1" customWidth="1"/>
    <col min="15620" max="15620" width="29.5703125" style="1" customWidth="1"/>
    <col min="15621" max="15621" width="10" style="1" customWidth="1"/>
    <col min="15622" max="15622" width="9.28515625" style="1" customWidth="1"/>
    <col min="15623" max="15623" width="8.85546875" style="1" customWidth="1"/>
    <col min="15624" max="15624" width="9.5703125" style="1" customWidth="1"/>
    <col min="15625" max="15625" width="9.140625" style="1"/>
    <col min="15626" max="15626" width="10.140625" style="1" customWidth="1"/>
    <col min="15627" max="15627" width="7.7109375" style="1" customWidth="1"/>
    <col min="15628" max="15628" width="8.42578125" style="1" customWidth="1"/>
    <col min="15629" max="15629" width="8.5703125" style="1" customWidth="1"/>
    <col min="15630" max="15630" width="8.42578125" style="1" customWidth="1"/>
    <col min="15631" max="15872" width="9.140625" style="1"/>
    <col min="15873" max="15873" width="4.28515625" style="1" customWidth="1"/>
    <col min="15874" max="15874" width="5.42578125" style="1" customWidth="1"/>
    <col min="15875" max="15875" width="5.5703125" style="1" customWidth="1"/>
    <col min="15876" max="15876" width="29.5703125" style="1" customWidth="1"/>
    <col min="15877" max="15877" width="10" style="1" customWidth="1"/>
    <col min="15878" max="15878" width="9.28515625" style="1" customWidth="1"/>
    <col min="15879" max="15879" width="8.85546875" style="1" customWidth="1"/>
    <col min="15880" max="15880" width="9.5703125" style="1" customWidth="1"/>
    <col min="15881" max="15881" width="9.140625" style="1"/>
    <col min="15882" max="15882" width="10.140625" style="1" customWidth="1"/>
    <col min="15883" max="15883" width="7.7109375" style="1" customWidth="1"/>
    <col min="15884" max="15884" width="8.42578125" style="1" customWidth="1"/>
    <col min="15885" max="15885" width="8.5703125" style="1" customWidth="1"/>
    <col min="15886" max="15886" width="8.42578125" style="1" customWidth="1"/>
    <col min="15887" max="16128" width="9.140625" style="1"/>
    <col min="16129" max="16129" width="4.28515625" style="1" customWidth="1"/>
    <col min="16130" max="16130" width="5.42578125" style="1" customWidth="1"/>
    <col min="16131" max="16131" width="5.5703125" style="1" customWidth="1"/>
    <col min="16132" max="16132" width="29.5703125" style="1" customWidth="1"/>
    <col min="16133" max="16133" width="10" style="1" customWidth="1"/>
    <col min="16134" max="16134" width="9.28515625" style="1" customWidth="1"/>
    <col min="16135" max="16135" width="8.85546875" style="1" customWidth="1"/>
    <col min="16136" max="16136" width="9.5703125" style="1" customWidth="1"/>
    <col min="16137" max="16137" width="9.140625" style="1"/>
    <col min="16138" max="16138" width="10.140625" style="1" customWidth="1"/>
    <col min="16139" max="16139" width="7.7109375" style="1" customWidth="1"/>
    <col min="16140" max="16140" width="8.42578125" style="1" customWidth="1"/>
    <col min="16141" max="16141" width="8.5703125" style="1" customWidth="1"/>
    <col min="16142" max="16142" width="8.42578125" style="1" customWidth="1"/>
    <col min="16143" max="16384" width="9.140625" style="1"/>
  </cols>
  <sheetData>
    <row r="1" spans="2:18" ht="13.5" thickBot="1" x14ac:dyDescent="0.25"/>
    <row r="2" spans="2:18" s="4" customFormat="1" ht="25.5" thickBot="1" x14ac:dyDescent="0.3">
      <c r="B2" s="208"/>
      <c r="C2" s="209"/>
      <c r="D2" s="210" t="s">
        <v>0</v>
      </c>
      <c r="E2" s="990" t="s">
        <v>345</v>
      </c>
      <c r="F2" s="991" t="s">
        <v>346</v>
      </c>
      <c r="G2" s="1094" t="s">
        <v>347</v>
      </c>
      <c r="H2" s="213" t="s">
        <v>348</v>
      </c>
      <c r="I2" s="302" t="s">
        <v>349</v>
      </c>
      <c r="J2" s="1087" t="s">
        <v>350</v>
      </c>
      <c r="K2" s="215" t="s">
        <v>351</v>
      </c>
      <c r="L2" s="62" t="s">
        <v>7</v>
      </c>
      <c r="M2" s="63" t="s">
        <v>8</v>
      </c>
      <c r="N2" s="63" t="s">
        <v>352</v>
      </c>
    </row>
    <row r="3" spans="2:18" ht="13.5" thickBot="1" x14ac:dyDescent="0.25">
      <c r="B3" s="217"/>
      <c r="C3" s="218"/>
      <c r="D3" s="219" t="s">
        <v>9</v>
      </c>
      <c r="E3" s="220">
        <f t="shared" ref="E3:M3" si="0">SUM(E4:E7)</f>
        <v>191068</v>
      </c>
      <c r="F3" s="860">
        <f t="shared" si="0"/>
        <v>106312</v>
      </c>
      <c r="G3" s="221">
        <f t="shared" si="0"/>
        <v>105498</v>
      </c>
      <c r="H3" s="132">
        <f t="shared" si="0"/>
        <v>81131</v>
      </c>
      <c r="I3" s="221">
        <f t="shared" si="0"/>
        <v>104707</v>
      </c>
      <c r="J3" s="1012">
        <f t="shared" si="0"/>
        <v>15416</v>
      </c>
      <c r="K3" s="132">
        <f t="shared" ref="K3:K16" si="1">J3-F3</f>
        <v>-90896</v>
      </c>
      <c r="L3" s="221">
        <f t="shared" si="0"/>
        <v>14199</v>
      </c>
      <c r="M3" s="132">
        <f t="shared" si="0"/>
        <v>13669</v>
      </c>
      <c r="N3" s="132">
        <f>SUM(N4:N7)</f>
        <v>13669</v>
      </c>
    </row>
    <row r="4" spans="2:18" x14ac:dyDescent="0.2">
      <c r="B4" s="224" t="s">
        <v>10</v>
      </c>
      <c r="C4" s="225"/>
      <c r="D4" s="226" t="s">
        <v>11</v>
      </c>
      <c r="E4" s="227">
        <f t="shared" ref="E4:J4" si="2">SUM(E35+E118+E133+E242+E358)</f>
        <v>16408</v>
      </c>
      <c r="F4" s="861">
        <f t="shared" si="2"/>
        <v>11076</v>
      </c>
      <c r="G4" s="227">
        <f t="shared" si="2"/>
        <v>7250</v>
      </c>
      <c r="H4" s="228">
        <f t="shared" si="2"/>
        <v>6758</v>
      </c>
      <c r="I4" s="227">
        <f t="shared" si="2"/>
        <v>7312</v>
      </c>
      <c r="J4" s="1088">
        <f t="shared" si="2"/>
        <v>5650</v>
      </c>
      <c r="K4" s="34">
        <f t="shared" si="1"/>
        <v>-5426</v>
      </c>
      <c r="L4" s="227">
        <f>SUM(L35+L118+L133+L242+L358)</f>
        <v>4650</v>
      </c>
      <c r="M4" s="228">
        <f>SUM(M35+M118+M133+M242+M358)</f>
        <v>4650</v>
      </c>
      <c r="N4" s="228">
        <f>SUM(N35+N118+N133+N242+N358)</f>
        <v>4650</v>
      </c>
    </row>
    <row r="5" spans="2:18" x14ac:dyDescent="0.2">
      <c r="B5" s="224" t="s">
        <v>12</v>
      </c>
      <c r="C5" s="225"/>
      <c r="D5" s="226" t="s">
        <v>13</v>
      </c>
      <c r="E5" s="231">
        <f t="shared" ref="E5:J5" si="3">SUM(E27)</f>
        <v>80783</v>
      </c>
      <c r="F5" s="862">
        <f t="shared" si="3"/>
        <v>79972</v>
      </c>
      <c r="G5" s="231">
        <f t="shared" si="3"/>
        <v>79972</v>
      </c>
      <c r="H5" s="232">
        <f t="shared" si="3"/>
        <v>57083</v>
      </c>
      <c r="I5" s="231">
        <f t="shared" si="3"/>
        <v>78172</v>
      </c>
      <c r="J5" s="1089">
        <f t="shared" si="3"/>
        <v>0</v>
      </c>
      <c r="K5" s="183">
        <f t="shared" si="1"/>
        <v>-79972</v>
      </c>
      <c r="L5" s="231">
        <f>SUM(L27)</f>
        <v>0</v>
      </c>
      <c r="M5" s="232">
        <f>SUM(M27)</f>
        <v>0</v>
      </c>
      <c r="N5" s="232">
        <f>SUM(N27)</f>
        <v>0</v>
      </c>
    </row>
    <row r="6" spans="2:18" x14ac:dyDescent="0.2">
      <c r="B6" s="233" t="s">
        <v>14</v>
      </c>
      <c r="C6" s="234"/>
      <c r="D6" s="235" t="s">
        <v>15</v>
      </c>
      <c r="E6" s="236">
        <f t="shared" ref="E6:J6" si="4">SUM(E51+E125+E140+E175+E266+E326+E369+E438+E501)</f>
        <v>10632</v>
      </c>
      <c r="F6" s="237">
        <f t="shared" si="4"/>
        <v>9369</v>
      </c>
      <c r="G6" s="236">
        <f t="shared" si="4"/>
        <v>10430</v>
      </c>
      <c r="H6" s="237">
        <f t="shared" si="4"/>
        <v>10918</v>
      </c>
      <c r="I6" s="236">
        <f t="shared" si="4"/>
        <v>11377</v>
      </c>
      <c r="J6" s="997">
        <f t="shared" si="4"/>
        <v>9766</v>
      </c>
      <c r="K6" s="183">
        <f t="shared" si="1"/>
        <v>397</v>
      </c>
      <c r="L6" s="236">
        <f>SUM(L51+L125+L140+L175+L266+L326+L369+L438+L501)</f>
        <v>9549</v>
      </c>
      <c r="M6" s="237">
        <f>SUM(M51+M125+M140+M175+M266+M326+M369+M438+M501)</f>
        <v>9019</v>
      </c>
      <c r="N6" s="237">
        <f>SUM(N51+N125+N140+N175+N266+N326+N369+N438+N501)</f>
        <v>9019</v>
      </c>
    </row>
    <row r="7" spans="2:18" ht="13.5" thickBot="1" x14ac:dyDescent="0.25">
      <c r="B7" s="233" t="s">
        <v>16</v>
      </c>
      <c r="C7" s="240"/>
      <c r="D7" s="235" t="s">
        <v>17</v>
      </c>
      <c r="E7" s="241">
        <f t="shared" ref="E7:J7" si="5">SUM(E63)</f>
        <v>83245</v>
      </c>
      <c r="F7" s="864">
        <f t="shared" si="5"/>
        <v>5895</v>
      </c>
      <c r="G7" s="89">
        <f t="shared" si="5"/>
        <v>7846</v>
      </c>
      <c r="H7" s="88">
        <f t="shared" si="5"/>
        <v>6372</v>
      </c>
      <c r="I7" s="89">
        <f t="shared" si="5"/>
        <v>7846</v>
      </c>
      <c r="J7" s="1090">
        <f t="shared" si="5"/>
        <v>0</v>
      </c>
      <c r="K7" s="183">
        <f t="shared" si="1"/>
        <v>-5895</v>
      </c>
      <c r="L7" s="241">
        <f>SUM(L63)</f>
        <v>0</v>
      </c>
      <c r="M7" s="242">
        <f>SUM(M63)</f>
        <v>0</v>
      </c>
      <c r="N7" s="242">
        <f>SUM(N63)</f>
        <v>0</v>
      </c>
    </row>
    <row r="8" spans="2:18" ht="13.5" thickBot="1" x14ac:dyDescent="0.25">
      <c r="B8" s="217"/>
      <c r="C8" s="244"/>
      <c r="D8" s="245" t="s">
        <v>18</v>
      </c>
      <c r="E8" s="220">
        <f t="shared" ref="E8:J8" si="6">SUM(E9:E11)</f>
        <v>184673</v>
      </c>
      <c r="F8" s="860">
        <f t="shared" ref="F8" si="7">SUM(F9:F11)</f>
        <v>106312</v>
      </c>
      <c r="G8" s="221">
        <f t="shared" si="6"/>
        <v>168426</v>
      </c>
      <c r="H8" s="132">
        <f t="shared" si="6"/>
        <v>85322</v>
      </c>
      <c r="I8" s="221">
        <f t="shared" si="6"/>
        <v>139142</v>
      </c>
      <c r="J8" s="1012">
        <f t="shared" si="6"/>
        <v>141352</v>
      </c>
      <c r="K8" s="132">
        <f t="shared" si="1"/>
        <v>35040</v>
      </c>
      <c r="L8" s="132">
        <f>SUM(L9:L11)</f>
        <v>113060</v>
      </c>
      <c r="M8" s="132">
        <f>SUM(M9:M11)</f>
        <v>102658</v>
      </c>
      <c r="N8" s="132">
        <f>SUM(N9:N11)</f>
        <v>102723</v>
      </c>
    </row>
    <row r="9" spans="2:18" x14ac:dyDescent="0.2">
      <c r="B9" s="224" t="s">
        <v>19</v>
      </c>
      <c r="C9" s="247"/>
      <c r="D9" s="226" t="s">
        <v>20</v>
      </c>
      <c r="E9" s="1086">
        <f t="shared" ref="E9:J9" si="8">SUM(E84+E190+E200+E206+E273+E279+E295+E313+E335+E349+E376+E383+E389+E397+E414+E425+E447+E470+E490)</f>
        <v>173517</v>
      </c>
      <c r="F9" s="1086">
        <f t="shared" si="8"/>
        <v>103410</v>
      </c>
      <c r="G9" s="1086">
        <f t="shared" si="8"/>
        <v>116476</v>
      </c>
      <c r="H9" s="1086">
        <f t="shared" si="8"/>
        <v>74471</v>
      </c>
      <c r="I9" s="1086">
        <f t="shared" si="8"/>
        <v>116371</v>
      </c>
      <c r="J9" s="1169">
        <f t="shared" si="8"/>
        <v>110437</v>
      </c>
      <c r="K9" s="34">
        <f t="shared" si="1"/>
        <v>7027</v>
      </c>
      <c r="L9" s="1086">
        <f>SUM(L84+L190+L200+L206+L273+L279+L295+L313+L335+L349+L376+L383+L389+L397+L414+L425+L447+L470+L490)</f>
        <v>111530</v>
      </c>
      <c r="M9" s="1086">
        <f>SUM(M84+M190+M200+M206+M273+M279+M295+M313+M335+M349+M376+M383+M389+M397+M414+M425+M447+M470+M490)</f>
        <v>101128</v>
      </c>
      <c r="N9" s="248">
        <f>SUM(N84+N190+N200+N206+N273+N279+N295+N313+N335+N349+N376+N383+N389+N397+N414+N425+N447+N470+N490)</f>
        <v>101193</v>
      </c>
    </row>
    <row r="10" spans="2:18" x14ac:dyDescent="0.2">
      <c r="B10" s="233" t="s">
        <v>21</v>
      </c>
      <c r="C10" s="234"/>
      <c r="D10" s="235" t="s">
        <v>22</v>
      </c>
      <c r="E10" s="712">
        <f t="shared" ref="E10:J10" si="9">SUM(E229+E301+E404+E476+E455)</f>
        <v>9022</v>
      </c>
      <c r="F10" s="863">
        <f t="shared" si="9"/>
        <v>1408</v>
      </c>
      <c r="G10" s="236">
        <f t="shared" si="9"/>
        <v>49424</v>
      </c>
      <c r="H10" s="237">
        <f t="shared" si="9"/>
        <v>9067</v>
      </c>
      <c r="I10" s="236">
        <f t="shared" si="9"/>
        <v>20245</v>
      </c>
      <c r="J10" s="997">
        <f t="shared" si="9"/>
        <v>29397</v>
      </c>
      <c r="K10" s="183">
        <f t="shared" si="1"/>
        <v>27989</v>
      </c>
      <c r="L10" s="237">
        <f>SUM(L229+L301+L404+L476+L455)</f>
        <v>0</v>
      </c>
      <c r="M10" s="237">
        <f>SUM(M229+M301+M404+M476+M455)</f>
        <v>0</v>
      </c>
      <c r="N10" s="237">
        <f>SUM(N229+N301+N404+N476+N455)</f>
        <v>0</v>
      </c>
      <c r="R10" s="5"/>
    </row>
    <row r="11" spans="2:18" ht="13.5" thickBot="1" x14ac:dyDescent="0.25">
      <c r="B11" s="251" t="s">
        <v>23</v>
      </c>
      <c r="C11" s="252"/>
      <c r="D11" s="253" t="s">
        <v>24</v>
      </c>
      <c r="E11" s="80">
        <f>SUM(E96)</f>
        <v>2134</v>
      </c>
      <c r="F11" s="915">
        <f t="shared" ref="F11:M11" si="10">SUM(F96)</f>
        <v>1494</v>
      </c>
      <c r="G11" s="108">
        <f t="shared" si="10"/>
        <v>2526</v>
      </c>
      <c r="H11" s="107">
        <f t="shared" si="10"/>
        <v>1784</v>
      </c>
      <c r="I11" s="108">
        <f t="shared" si="10"/>
        <v>2526</v>
      </c>
      <c r="J11" s="1092">
        <f t="shared" si="10"/>
        <v>1518</v>
      </c>
      <c r="K11" s="107">
        <f t="shared" si="1"/>
        <v>24</v>
      </c>
      <c r="L11" s="257">
        <f t="shared" si="10"/>
        <v>1530</v>
      </c>
      <c r="M11" s="258">
        <f t="shared" si="10"/>
        <v>1530</v>
      </c>
      <c r="N11" s="259">
        <f>SUM(N96)</f>
        <v>1530</v>
      </c>
    </row>
    <row r="12" spans="2:18" ht="13.5" thickBot="1" x14ac:dyDescent="0.25">
      <c r="B12" s="217"/>
      <c r="C12" s="244"/>
      <c r="D12" s="260" t="s">
        <v>25</v>
      </c>
      <c r="E12" s="220">
        <f t="shared" ref="E12:J12" si="11">E3-E8</f>
        <v>6395</v>
      </c>
      <c r="F12" s="860">
        <f t="shared" si="11"/>
        <v>0</v>
      </c>
      <c r="G12" s="221">
        <f t="shared" si="11"/>
        <v>-62928</v>
      </c>
      <c r="H12" s="132">
        <f t="shared" si="11"/>
        <v>-4191</v>
      </c>
      <c r="I12" s="221">
        <f t="shared" si="11"/>
        <v>-34435</v>
      </c>
      <c r="J12" s="1012">
        <f t="shared" si="11"/>
        <v>-125936</v>
      </c>
      <c r="K12" s="132">
        <f>J12-F12</f>
        <v>-125936</v>
      </c>
      <c r="L12" s="132">
        <f>L3-L8</f>
        <v>-98861</v>
      </c>
      <c r="M12" s="132">
        <f>M3-M8</f>
        <v>-88989</v>
      </c>
      <c r="N12" s="132">
        <f>N3-N8</f>
        <v>-89054</v>
      </c>
    </row>
    <row r="13" spans="2:18" ht="13.5" thickBot="1" x14ac:dyDescent="0.25">
      <c r="B13" s="217"/>
      <c r="C13" s="261"/>
      <c r="D13" s="262" t="s">
        <v>26</v>
      </c>
      <c r="E13" s="220">
        <f t="shared" ref="E13:J13" si="12">SUM(E14+E15)</f>
        <v>4097</v>
      </c>
      <c r="F13" s="860">
        <f t="shared" si="12"/>
        <v>0</v>
      </c>
      <c r="G13" s="221">
        <f t="shared" si="12"/>
        <v>62928</v>
      </c>
      <c r="H13" s="132">
        <f t="shared" si="12"/>
        <v>19662</v>
      </c>
      <c r="I13" s="221">
        <f t="shared" si="12"/>
        <v>62928</v>
      </c>
      <c r="J13" s="1012">
        <f t="shared" si="12"/>
        <v>125936</v>
      </c>
      <c r="K13" s="132">
        <f>J13-F13</f>
        <v>125936</v>
      </c>
      <c r="L13" s="132">
        <f>SUM(L14+L15)</f>
        <v>98861</v>
      </c>
      <c r="M13" s="132">
        <f>SUM(M14+M15)</f>
        <v>88989</v>
      </c>
      <c r="N13" s="132">
        <f>SUM(N14+N15)</f>
        <v>89054</v>
      </c>
    </row>
    <row r="14" spans="2:18" x14ac:dyDescent="0.2">
      <c r="B14" s="263" t="s">
        <v>27</v>
      </c>
      <c r="C14" s="264"/>
      <c r="D14" s="235" t="s">
        <v>343</v>
      </c>
      <c r="E14" s="710">
        <f t="shared" ref="E14:J14" si="13">SUM(-E100)</f>
        <v>-3176</v>
      </c>
      <c r="F14" s="867">
        <f t="shared" ref="F14" si="14">SUM(-F100)</f>
        <v>-1494</v>
      </c>
      <c r="G14" s="100">
        <f t="shared" si="13"/>
        <v>-1559</v>
      </c>
      <c r="H14" s="99">
        <f t="shared" si="13"/>
        <v>-1185</v>
      </c>
      <c r="I14" s="100">
        <f t="shared" si="13"/>
        <v>-1559</v>
      </c>
      <c r="J14" s="1093">
        <f t="shared" si="13"/>
        <v>-1518</v>
      </c>
      <c r="K14" s="99">
        <f t="shared" si="1"/>
        <v>-24</v>
      </c>
      <c r="L14" s="99">
        <f>SUM(-L100)</f>
        <v>-1530</v>
      </c>
      <c r="M14" s="99">
        <f>SUM(-M100)</f>
        <v>-1530</v>
      </c>
      <c r="N14" s="99">
        <f>SUM(-N100)</f>
        <v>-1530</v>
      </c>
    </row>
    <row r="15" spans="2:18" ht="13.5" thickBot="1" x14ac:dyDescent="0.25">
      <c r="B15" s="267" t="s">
        <v>28</v>
      </c>
      <c r="C15" s="240"/>
      <c r="D15" s="253" t="s">
        <v>29</v>
      </c>
      <c r="E15" s="236">
        <f>SUM(E68)</f>
        <v>7273</v>
      </c>
      <c r="F15" s="863">
        <f t="shared" ref="F15:M15" si="15">SUM(F68)</f>
        <v>1494</v>
      </c>
      <c r="G15" s="89">
        <f t="shared" si="15"/>
        <v>64487</v>
      </c>
      <c r="H15" s="88">
        <f t="shared" si="15"/>
        <v>20847</v>
      </c>
      <c r="I15" s="89">
        <f t="shared" si="15"/>
        <v>64487</v>
      </c>
      <c r="J15" s="997">
        <f t="shared" si="15"/>
        <v>127454</v>
      </c>
      <c r="K15" s="107">
        <f t="shared" si="1"/>
        <v>125960</v>
      </c>
      <c r="L15" s="170">
        <f t="shared" si="15"/>
        <v>100391</v>
      </c>
      <c r="M15" s="258">
        <f t="shared" si="15"/>
        <v>90519</v>
      </c>
      <c r="N15" s="259">
        <f>SUM(N68)</f>
        <v>90584</v>
      </c>
    </row>
    <row r="16" spans="2:18" ht="13.5" thickBot="1" x14ac:dyDescent="0.25">
      <c r="B16" s="271"/>
      <c r="C16" s="272"/>
      <c r="D16" s="1172" t="s">
        <v>30</v>
      </c>
      <c r="E16" s="220">
        <f t="shared" ref="E16:J16" si="16">E13+E12</f>
        <v>10492</v>
      </c>
      <c r="F16" s="860">
        <f t="shared" si="16"/>
        <v>0</v>
      </c>
      <c r="G16" s="221">
        <f t="shared" si="16"/>
        <v>0</v>
      </c>
      <c r="H16" s="132">
        <f t="shared" si="16"/>
        <v>15471</v>
      </c>
      <c r="I16" s="221">
        <f t="shared" si="16"/>
        <v>28493</v>
      </c>
      <c r="J16" s="1012">
        <f t="shared" si="16"/>
        <v>0</v>
      </c>
      <c r="K16" s="132">
        <f t="shared" si="1"/>
        <v>0</v>
      </c>
      <c r="L16" s="132">
        <f>L13+L12</f>
        <v>0</v>
      </c>
      <c r="M16" s="132">
        <f>M13+M12</f>
        <v>0</v>
      </c>
      <c r="N16" s="132">
        <f>N13+N12</f>
        <v>0</v>
      </c>
    </row>
    <row r="17" spans="1:18" x14ac:dyDescent="0.2">
      <c r="B17" s="247"/>
      <c r="C17" s="247"/>
      <c r="D17" s="1173"/>
      <c r="E17" s="884"/>
      <c r="F17" s="884"/>
      <c r="G17" s="884"/>
      <c r="H17" s="884"/>
      <c r="I17" s="884"/>
      <c r="J17" s="884"/>
      <c r="K17" s="393"/>
      <c r="L17" s="393"/>
      <c r="M17" s="393"/>
      <c r="N17" s="393"/>
    </row>
    <row r="18" spans="1:18" ht="15" x14ac:dyDescent="0.25">
      <c r="B18" s="1126" t="s">
        <v>31</v>
      </c>
      <c r="C18" s="1127"/>
      <c r="D18" s="1126"/>
      <c r="E18" s="1160"/>
      <c r="F18" s="869"/>
      <c r="G18" s="277"/>
      <c r="H18" s="278"/>
      <c r="I18" s="278"/>
      <c r="J18" s="278"/>
      <c r="K18" s="278"/>
      <c r="L18" s="279"/>
      <c r="M18" s="279"/>
      <c r="N18" s="279"/>
    </row>
    <row r="19" spans="1:18" ht="13.5" thickBot="1" x14ac:dyDescent="0.25">
      <c r="B19" s="274"/>
      <c r="C19" s="275"/>
      <c r="D19" s="274"/>
      <c r="E19" s="276"/>
      <c r="F19" s="869"/>
      <c r="G19" s="277"/>
      <c r="H19" s="278"/>
      <c r="I19" s="278"/>
      <c r="J19" s="278"/>
      <c r="K19" s="278"/>
      <c r="L19" s="279"/>
      <c r="M19" s="279"/>
      <c r="N19" s="279"/>
    </row>
    <row r="20" spans="1:18" ht="13.5" thickBot="1" x14ac:dyDescent="0.25">
      <c r="B20" s="280"/>
      <c r="C20" s="281"/>
      <c r="D20" s="281"/>
      <c r="E20" s="282"/>
      <c r="F20" s="950"/>
      <c r="G20" s="283"/>
      <c r="H20" s="283"/>
      <c r="I20" s="283"/>
      <c r="J20" s="284"/>
      <c r="K20" s="284"/>
      <c r="L20" s="285"/>
      <c r="M20" s="285"/>
      <c r="N20" s="286"/>
    </row>
    <row r="21" spans="1:18" ht="13.5" thickBot="1" x14ac:dyDescent="0.25">
      <c r="B21" s="287"/>
      <c r="C21" s="288"/>
      <c r="D21" s="219" t="s">
        <v>32</v>
      </c>
      <c r="E21" s="289"/>
      <c r="F21" s="951"/>
      <c r="G21" s="290"/>
      <c r="H21" s="290"/>
      <c r="I21" s="290"/>
      <c r="J21" s="291"/>
      <c r="K21" s="291"/>
      <c r="L21" s="288"/>
      <c r="M21" s="288"/>
      <c r="N21" s="292"/>
      <c r="P21" s="6"/>
      <c r="Q21" s="6"/>
      <c r="R21" s="6"/>
    </row>
    <row r="22" spans="1:18" x14ac:dyDescent="0.2">
      <c r="B22" s="287"/>
      <c r="C22" s="293"/>
      <c r="D22" s="293" t="s">
        <v>33</v>
      </c>
      <c r="E22" s="294"/>
      <c r="F22" s="951"/>
      <c r="G22" s="290"/>
      <c r="H22" s="290"/>
      <c r="I22" s="290"/>
      <c r="J22" s="291"/>
      <c r="K22" s="291"/>
      <c r="L22" s="288"/>
      <c r="M22" s="288"/>
      <c r="N22" s="292"/>
      <c r="P22" s="6"/>
      <c r="Q22" s="6"/>
      <c r="R22" s="6"/>
    </row>
    <row r="23" spans="1:18" ht="13.5" thickBot="1" x14ac:dyDescent="0.25">
      <c r="B23" s="295"/>
      <c r="C23" s="296"/>
      <c r="D23" s="296"/>
      <c r="E23" s="297"/>
      <c r="F23" s="952"/>
      <c r="G23" s="298"/>
      <c r="H23" s="298"/>
      <c r="I23" s="298"/>
      <c r="J23" s="299"/>
      <c r="K23" s="299"/>
      <c r="L23" s="300"/>
      <c r="M23" s="300"/>
      <c r="N23" s="301"/>
      <c r="P23" s="6"/>
      <c r="Q23" s="6"/>
      <c r="R23" s="6"/>
    </row>
    <row r="24" spans="1:18" s="4" customFormat="1" ht="25.5" thickBot="1" x14ac:dyDescent="0.3">
      <c r="B24" s="208"/>
      <c r="C24" s="209"/>
      <c r="D24" s="210" t="s">
        <v>0</v>
      </c>
      <c r="E24" s="211" t="s">
        <v>345</v>
      </c>
      <c r="F24" s="949" t="s">
        <v>346</v>
      </c>
      <c r="G24" s="212" t="s">
        <v>347</v>
      </c>
      <c r="H24" s="213" t="s">
        <v>348</v>
      </c>
      <c r="I24" s="213" t="s">
        <v>349</v>
      </c>
      <c r="J24" s="214" t="s">
        <v>350</v>
      </c>
      <c r="K24" s="215" t="s">
        <v>351</v>
      </c>
      <c r="L24" s="62" t="s">
        <v>7</v>
      </c>
      <c r="M24" s="216" t="s">
        <v>8</v>
      </c>
      <c r="N24" s="63" t="s">
        <v>352</v>
      </c>
    </row>
    <row r="25" spans="1:18" x14ac:dyDescent="0.2">
      <c r="A25" s="1">
        <v>1</v>
      </c>
      <c r="B25" s="73">
        <v>1111</v>
      </c>
      <c r="C25" s="305"/>
      <c r="D25" s="75" t="s">
        <v>37</v>
      </c>
      <c r="E25" s="306">
        <v>31637</v>
      </c>
      <c r="F25" s="861">
        <v>30568</v>
      </c>
      <c r="G25" s="228">
        <v>30568</v>
      </c>
      <c r="H25" s="307">
        <v>23471</v>
      </c>
      <c r="I25" s="228">
        <v>30568</v>
      </c>
      <c r="J25" s="229">
        <v>0</v>
      </c>
      <c r="K25" s="308">
        <f t="shared" ref="K25:K34" si="17">J25-F25</f>
        <v>-30568</v>
      </c>
      <c r="L25" s="228">
        <v>0</v>
      </c>
      <c r="M25" s="228">
        <v>0</v>
      </c>
      <c r="N25" s="228">
        <v>0</v>
      </c>
      <c r="P25" s="6"/>
      <c r="Q25" s="6"/>
      <c r="R25" s="6"/>
    </row>
    <row r="26" spans="1:18" ht="13.5" thickBot="1" x14ac:dyDescent="0.25">
      <c r="A26" s="1">
        <v>2</v>
      </c>
      <c r="B26" s="309">
        <v>1211</v>
      </c>
      <c r="C26" s="310"/>
      <c r="D26" s="311" t="s">
        <v>38</v>
      </c>
      <c r="E26" s="312">
        <v>49146</v>
      </c>
      <c r="F26" s="862">
        <v>49404</v>
      </c>
      <c r="G26" s="232">
        <v>49404</v>
      </c>
      <c r="H26" s="313">
        <v>33612</v>
      </c>
      <c r="I26" s="232">
        <v>47604</v>
      </c>
      <c r="J26" s="109">
        <v>0</v>
      </c>
      <c r="K26" s="108">
        <f t="shared" si="17"/>
        <v>-49404</v>
      </c>
      <c r="L26" s="232">
        <v>0</v>
      </c>
      <c r="M26" s="232">
        <v>0</v>
      </c>
      <c r="N26" s="232">
        <v>0</v>
      </c>
      <c r="P26" s="6"/>
      <c r="Q26" s="6"/>
      <c r="R26" s="6"/>
    </row>
    <row r="27" spans="1:18" ht="13.5" thickBot="1" x14ac:dyDescent="0.25">
      <c r="B27" s="314"/>
      <c r="C27" s="315"/>
      <c r="D27" s="343" t="s">
        <v>39</v>
      </c>
      <c r="E27" s="246">
        <f t="shared" ref="E27:J27" si="18">SUM(E25:E26)</f>
        <v>80783</v>
      </c>
      <c r="F27" s="860">
        <f t="shared" ref="F27" si="19">SUM(F25:F26)</f>
        <v>79972</v>
      </c>
      <c r="G27" s="246">
        <f t="shared" si="18"/>
        <v>79972</v>
      </c>
      <c r="H27" s="346">
        <f t="shared" si="18"/>
        <v>57083</v>
      </c>
      <c r="I27" s="246">
        <f t="shared" si="18"/>
        <v>78172</v>
      </c>
      <c r="J27" s="222">
        <f t="shared" si="18"/>
        <v>0</v>
      </c>
      <c r="K27" s="221">
        <f t="shared" si="17"/>
        <v>-79972</v>
      </c>
      <c r="L27" s="246">
        <f>SUM(L25:L26)</f>
        <v>0</v>
      </c>
      <c r="M27" s="383">
        <f>SUM(M25:M26)</f>
        <v>0</v>
      </c>
      <c r="N27" s="246">
        <f>SUM(N25:N26)</f>
        <v>0</v>
      </c>
      <c r="P27" s="6"/>
      <c r="Q27" s="6"/>
      <c r="R27" s="6"/>
    </row>
    <row r="28" spans="1:18" x14ac:dyDescent="0.2">
      <c r="A28" s="1">
        <v>3</v>
      </c>
      <c r="B28" s="9">
        <v>1341</v>
      </c>
      <c r="C28" s="139"/>
      <c r="D28" s="52" t="s">
        <v>40</v>
      </c>
      <c r="E28" s="53">
        <v>1171</v>
      </c>
      <c r="F28" s="875">
        <v>1100</v>
      </c>
      <c r="G28" s="185">
        <v>1100</v>
      </c>
      <c r="H28" s="142">
        <v>1030</v>
      </c>
      <c r="I28" s="185">
        <v>1100</v>
      </c>
      <c r="J28" s="320">
        <v>1100</v>
      </c>
      <c r="K28" s="100">
        <f t="shared" si="17"/>
        <v>0</v>
      </c>
      <c r="L28" s="143">
        <v>1100</v>
      </c>
      <c r="M28" s="142">
        <v>1100</v>
      </c>
      <c r="N28" s="143">
        <v>1100</v>
      </c>
      <c r="P28" s="6"/>
      <c r="Q28" s="6"/>
      <c r="R28" s="6"/>
    </row>
    <row r="29" spans="1:18" x14ac:dyDescent="0.2">
      <c r="A29" s="1">
        <v>4</v>
      </c>
      <c r="B29" s="321">
        <v>1343</v>
      </c>
      <c r="C29" s="147"/>
      <c r="D29" s="322" t="s">
        <v>41</v>
      </c>
      <c r="E29" s="207">
        <v>1732</v>
      </c>
      <c r="F29" s="876">
        <v>1400</v>
      </c>
      <c r="G29" s="323">
        <v>1400</v>
      </c>
      <c r="H29" s="152">
        <v>1092</v>
      </c>
      <c r="I29" s="323">
        <v>1400</v>
      </c>
      <c r="J29" s="324">
        <v>1400</v>
      </c>
      <c r="K29" s="327">
        <f t="shared" si="17"/>
        <v>0</v>
      </c>
      <c r="L29" s="153">
        <v>1400</v>
      </c>
      <c r="M29" s="152">
        <v>1400</v>
      </c>
      <c r="N29" s="153">
        <v>1400</v>
      </c>
      <c r="P29" s="6"/>
      <c r="Q29" s="6"/>
      <c r="R29" s="6"/>
    </row>
    <row r="30" spans="1:18" x14ac:dyDescent="0.2">
      <c r="A30" s="1">
        <v>5</v>
      </c>
      <c r="B30" s="321">
        <v>1345</v>
      </c>
      <c r="C30" s="147"/>
      <c r="D30" s="322" t="s">
        <v>42</v>
      </c>
      <c r="E30" s="207">
        <v>1270</v>
      </c>
      <c r="F30" s="876">
        <v>1000</v>
      </c>
      <c r="G30" s="323">
        <v>1000</v>
      </c>
      <c r="H30" s="152">
        <v>1058</v>
      </c>
      <c r="I30" s="323">
        <v>1058</v>
      </c>
      <c r="J30" s="324">
        <v>1000</v>
      </c>
      <c r="K30" s="327">
        <f t="shared" si="17"/>
        <v>0</v>
      </c>
      <c r="L30" s="153">
        <v>1000</v>
      </c>
      <c r="M30" s="152">
        <v>1000</v>
      </c>
      <c r="N30" s="153">
        <v>1000</v>
      </c>
      <c r="P30" s="6"/>
      <c r="Q30" s="6"/>
      <c r="R30" s="6"/>
    </row>
    <row r="31" spans="1:18" x14ac:dyDescent="0.2">
      <c r="A31" s="1">
        <v>6</v>
      </c>
      <c r="B31" s="321">
        <v>1347</v>
      </c>
      <c r="C31" s="147"/>
      <c r="D31" s="322" t="s">
        <v>43</v>
      </c>
      <c r="E31" s="207">
        <v>6352</v>
      </c>
      <c r="F31" s="876">
        <v>4000</v>
      </c>
      <c r="G31" s="323">
        <v>1100</v>
      </c>
      <c r="H31" s="152">
        <v>1094</v>
      </c>
      <c r="I31" s="323">
        <v>1100</v>
      </c>
      <c r="J31" s="324">
        <v>0</v>
      </c>
      <c r="K31" s="327">
        <f t="shared" si="17"/>
        <v>-4000</v>
      </c>
      <c r="L31" s="153">
        <v>0</v>
      </c>
      <c r="M31" s="152">
        <v>0</v>
      </c>
      <c r="N31" s="153">
        <v>0</v>
      </c>
      <c r="P31" s="6"/>
      <c r="Q31" s="6"/>
      <c r="R31" s="6"/>
    </row>
    <row r="32" spans="1:18" x14ac:dyDescent="0.2">
      <c r="A32" s="1">
        <v>7</v>
      </c>
      <c r="B32" s="321">
        <v>1349</v>
      </c>
      <c r="C32" s="147"/>
      <c r="D32" s="322" t="s">
        <v>369</v>
      </c>
      <c r="E32" s="207">
        <v>0</v>
      </c>
      <c r="F32" s="876">
        <v>0</v>
      </c>
      <c r="G32" s="323">
        <v>0</v>
      </c>
      <c r="H32" s="152">
        <v>0</v>
      </c>
      <c r="I32" s="323">
        <v>0</v>
      </c>
      <c r="J32" s="324">
        <v>1000</v>
      </c>
      <c r="K32" s="327">
        <f t="shared" si="17"/>
        <v>1000</v>
      </c>
      <c r="L32" s="153">
        <v>0</v>
      </c>
      <c r="M32" s="152">
        <v>0</v>
      </c>
      <c r="N32" s="153">
        <v>0</v>
      </c>
      <c r="P32" s="6"/>
      <c r="Q32" s="6"/>
      <c r="R32" s="6"/>
    </row>
    <row r="33" spans="1:18" x14ac:dyDescent="0.2">
      <c r="A33" s="1">
        <v>8</v>
      </c>
      <c r="B33" s="321">
        <v>1351</v>
      </c>
      <c r="C33" s="147"/>
      <c r="D33" s="328" t="s">
        <v>44</v>
      </c>
      <c r="E33" s="149">
        <v>1405</v>
      </c>
      <c r="F33" s="876">
        <v>800</v>
      </c>
      <c r="G33" s="323">
        <v>1212</v>
      </c>
      <c r="H33" s="152">
        <v>1314</v>
      </c>
      <c r="I33" s="323">
        <v>1212</v>
      </c>
      <c r="J33" s="324">
        <v>0</v>
      </c>
      <c r="K33" s="327">
        <f t="shared" si="17"/>
        <v>-800</v>
      </c>
      <c r="L33" s="153">
        <v>0</v>
      </c>
      <c r="M33" s="152">
        <v>0</v>
      </c>
      <c r="N33" s="153">
        <v>0</v>
      </c>
      <c r="P33" s="6"/>
      <c r="Q33" s="6"/>
      <c r="R33" s="6"/>
    </row>
    <row r="34" spans="1:18" x14ac:dyDescent="0.2">
      <c r="A34" s="1">
        <v>9</v>
      </c>
      <c r="B34" s="329">
        <v>1361</v>
      </c>
      <c r="C34" s="330"/>
      <c r="D34" s="148" t="s">
        <v>45</v>
      </c>
      <c r="E34" s="149">
        <v>2921</v>
      </c>
      <c r="F34" s="877">
        <v>1500</v>
      </c>
      <c r="G34" s="332">
        <v>162</v>
      </c>
      <c r="H34" s="170">
        <v>163</v>
      </c>
      <c r="I34" s="332">
        <v>162</v>
      </c>
      <c r="J34" s="333">
        <v>0</v>
      </c>
      <c r="K34" s="327">
        <f t="shared" si="17"/>
        <v>-1500</v>
      </c>
      <c r="L34" s="51">
        <v>0</v>
      </c>
      <c r="M34" s="170">
        <v>0</v>
      </c>
      <c r="N34" s="51">
        <v>0</v>
      </c>
      <c r="P34" s="6"/>
      <c r="Q34" s="6"/>
      <c r="R34" s="6"/>
    </row>
    <row r="35" spans="1:18" ht="13.5" thickBot="1" x14ac:dyDescent="0.25">
      <c r="B35" s="309"/>
      <c r="C35" s="334"/>
      <c r="D35" s="1174" t="s">
        <v>46</v>
      </c>
      <c r="E35" s="1175">
        <f t="shared" ref="E35:N35" si="20">SUM(E28:E34)</f>
        <v>14851</v>
      </c>
      <c r="F35" s="1176">
        <f t="shared" si="20"/>
        <v>9800</v>
      </c>
      <c r="G35" s="1175">
        <f t="shared" si="20"/>
        <v>5974</v>
      </c>
      <c r="H35" s="1177">
        <f t="shared" si="20"/>
        <v>5751</v>
      </c>
      <c r="I35" s="1178">
        <f t="shared" si="20"/>
        <v>6032</v>
      </c>
      <c r="J35" s="1179">
        <f t="shared" si="20"/>
        <v>4500</v>
      </c>
      <c r="K35" s="1180">
        <f t="shared" si="20"/>
        <v>-5300</v>
      </c>
      <c r="L35" s="1181">
        <f t="shared" si="20"/>
        <v>3500</v>
      </c>
      <c r="M35" s="1182">
        <f t="shared" si="20"/>
        <v>3500</v>
      </c>
      <c r="N35" s="1181">
        <f t="shared" si="20"/>
        <v>3500</v>
      </c>
      <c r="P35" s="6"/>
      <c r="Q35" s="6"/>
      <c r="R35" s="6"/>
    </row>
    <row r="36" spans="1:18" ht="13.5" thickBot="1" x14ac:dyDescent="0.25">
      <c r="B36" s="314"/>
      <c r="C36" s="315"/>
      <c r="D36" s="343" t="s">
        <v>47</v>
      </c>
      <c r="E36" s="344">
        <f t="shared" ref="E36:N36" si="21">SUM(E27+E35)</f>
        <v>95634</v>
      </c>
      <c r="F36" s="879">
        <f t="shared" si="21"/>
        <v>89772</v>
      </c>
      <c r="G36" s="345">
        <f t="shared" si="21"/>
        <v>85946</v>
      </c>
      <c r="H36" s="346">
        <f t="shared" si="21"/>
        <v>62834</v>
      </c>
      <c r="I36" s="347">
        <f t="shared" si="21"/>
        <v>84204</v>
      </c>
      <c r="J36" s="348">
        <f t="shared" si="21"/>
        <v>4500</v>
      </c>
      <c r="K36" s="1132">
        <f t="shared" si="21"/>
        <v>-85272</v>
      </c>
      <c r="L36" s="345">
        <f t="shared" si="21"/>
        <v>3500</v>
      </c>
      <c r="M36" s="346">
        <f t="shared" si="21"/>
        <v>3500</v>
      </c>
      <c r="N36" s="345">
        <f t="shared" si="21"/>
        <v>3500</v>
      </c>
      <c r="P36" s="6"/>
      <c r="Q36" s="6"/>
      <c r="R36" s="6"/>
    </row>
    <row r="37" spans="1:18" x14ac:dyDescent="0.2">
      <c r="A37" s="7"/>
      <c r="B37" s="178"/>
      <c r="C37" s="350"/>
      <c r="D37" s="351"/>
      <c r="E37" s="352"/>
      <c r="F37" s="880"/>
      <c r="G37" s="354"/>
      <c r="H37" s="354"/>
      <c r="I37" s="355"/>
      <c r="J37" s="353"/>
      <c r="K37" s="353"/>
      <c r="L37" s="354"/>
      <c r="M37" s="354"/>
      <c r="N37" s="354"/>
      <c r="P37" s="6"/>
      <c r="Q37" s="6"/>
      <c r="R37" s="6"/>
    </row>
    <row r="38" spans="1:18" x14ac:dyDescent="0.2">
      <c r="A38" s="7"/>
      <c r="B38" s="178"/>
      <c r="C38" s="350"/>
      <c r="D38" s="351"/>
      <c r="E38" s="352"/>
      <c r="F38" s="880"/>
      <c r="G38" s="354"/>
      <c r="H38" s="354"/>
      <c r="I38" s="355"/>
      <c r="J38" s="353"/>
      <c r="K38" s="353"/>
      <c r="L38" s="354"/>
      <c r="M38" s="354"/>
      <c r="N38" s="354"/>
      <c r="P38" s="6"/>
      <c r="Q38" s="6"/>
      <c r="R38" s="6"/>
    </row>
    <row r="39" spans="1:18" x14ac:dyDescent="0.2">
      <c r="A39" s="7"/>
      <c r="B39" s="178"/>
      <c r="C39" s="350"/>
      <c r="D39" s="351"/>
      <c r="E39" s="352"/>
      <c r="F39" s="880"/>
      <c r="G39" s="354"/>
      <c r="H39" s="354"/>
      <c r="I39" s="355"/>
      <c r="J39" s="353"/>
      <c r="K39" s="353"/>
      <c r="L39" s="354"/>
      <c r="M39" s="354"/>
      <c r="N39" s="354"/>
      <c r="P39" s="6"/>
      <c r="Q39" s="6"/>
      <c r="R39" s="6"/>
    </row>
    <row r="40" spans="1:18" ht="13.5" thickBot="1" x14ac:dyDescent="0.25">
      <c r="A40" s="7"/>
      <c r="B40" s="178"/>
      <c r="C40" s="350"/>
      <c r="D40" s="351"/>
      <c r="E40" s="352"/>
      <c r="F40" s="880"/>
      <c r="G40" s="354"/>
      <c r="H40" s="354"/>
      <c r="I40" s="355"/>
      <c r="J40" s="353"/>
      <c r="K40" s="353"/>
      <c r="L40" s="354"/>
      <c r="M40" s="354"/>
      <c r="N40" s="354"/>
      <c r="P40" s="6"/>
      <c r="Q40" s="6"/>
      <c r="R40" s="6"/>
    </row>
    <row r="41" spans="1:18" x14ac:dyDescent="0.2">
      <c r="B41" s="280"/>
      <c r="C41" s="281"/>
      <c r="D41" s="281"/>
      <c r="E41" s="282"/>
      <c r="F41" s="950"/>
      <c r="G41" s="283"/>
      <c r="H41" s="283"/>
      <c r="I41" s="283"/>
      <c r="J41" s="284"/>
      <c r="K41" s="284"/>
      <c r="L41" s="285"/>
      <c r="M41" s="285"/>
      <c r="N41" s="286"/>
      <c r="P41" s="6"/>
      <c r="Q41" s="6"/>
      <c r="R41" s="6"/>
    </row>
    <row r="42" spans="1:18" x14ac:dyDescent="0.2">
      <c r="B42" s="287"/>
      <c r="C42" s="293"/>
      <c r="D42" s="293" t="s">
        <v>48</v>
      </c>
      <c r="E42" s="294"/>
      <c r="F42" s="951"/>
      <c r="G42" s="290"/>
      <c r="H42" s="290"/>
      <c r="I42" s="290"/>
      <c r="J42" s="291"/>
      <c r="K42" s="291"/>
      <c r="L42" s="288"/>
      <c r="M42" s="288"/>
      <c r="N42" s="292"/>
      <c r="P42" s="6"/>
      <c r="Q42" s="6"/>
      <c r="R42" s="6"/>
    </row>
    <row r="43" spans="1:18" ht="13.5" thickBot="1" x14ac:dyDescent="0.25">
      <c r="B43" s="295"/>
      <c r="C43" s="296"/>
      <c r="D43" s="296"/>
      <c r="E43" s="297"/>
      <c r="F43" s="952"/>
      <c r="G43" s="298"/>
      <c r="H43" s="298"/>
      <c r="I43" s="298"/>
      <c r="J43" s="299"/>
      <c r="K43" s="299"/>
      <c r="L43" s="300"/>
      <c r="M43" s="300"/>
      <c r="N43" s="301"/>
      <c r="P43" s="6"/>
      <c r="Q43" s="6"/>
      <c r="R43" s="6"/>
    </row>
    <row r="44" spans="1:18" s="4" customFormat="1" ht="25.5" thickBot="1" x14ac:dyDescent="0.3">
      <c r="B44" s="208"/>
      <c r="C44" s="209"/>
      <c r="D44" s="210" t="s">
        <v>0</v>
      </c>
      <c r="E44" s="211" t="s">
        <v>345</v>
      </c>
      <c r="F44" s="949" t="s">
        <v>346</v>
      </c>
      <c r="G44" s="212" t="s">
        <v>347</v>
      </c>
      <c r="H44" s="213" t="s">
        <v>348</v>
      </c>
      <c r="I44" s="213" t="s">
        <v>349</v>
      </c>
      <c r="J44" s="214" t="s">
        <v>350</v>
      </c>
      <c r="K44" s="215" t="s">
        <v>351</v>
      </c>
      <c r="L44" s="62" t="s">
        <v>7</v>
      </c>
      <c r="M44" s="216" t="s">
        <v>8</v>
      </c>
      <c r="N44" s="63" t="s">
        <v>352</v>
      </c>
    </row>
    <row r="45" spans="1:18" x14ac:dyDescent="0.2">
      <c r="A45" s="1">
        <v>10</v>
      </c>
      <c r="B45" s="95">
        <v>2343</v>
      </c>
      <c r="C45" s="359">
        <v>2119</v>
      </c>
      <c r="D45" s="360" t="s">
        <v>49</v>
      </c>
      <c r="E45" s="53">
        <v>2</v>
      </c>
      <c r="F45" s="867">
        <v>2</v>
      </c>
      <c r="G45" s="265">
        <v>2</v>
      </c>
      <c r="H45" s="361">
        <v>2</v>
      </c>
      <c r="I45" s="265">
        <v>2</v>
      </c>
      <c r="J45" s="101">
        <v>2</v>
      </c>
      <c r="K45" s="100">
        <f t="shared" ref="K45:K51" si="22">J45-F45</f>
        <v>0</v>
      </c>
      <c r="L45" s="362">
        <v>2</v>
      </c>
      <c r="M45" s="100">
        <v>2</v>
      </c>
      <c r="N45" s="362">
        <v>2</v>
      </c>
      <c r="P45" s="6"/>
      <c r="Q45" s="6"/>
      <c r="R45" s="6"/>
    </row>
    <row r="46" spans="1:18" x14ac:dyDescent="0.2">
      <c r="A46" s="1">
        <v>11</v>
      </c>
      <c r="B46" s="329">
        <v>2141</v>
      </c>
      <c r="C46" s="330">
        <v>6310</v>
      </c>
      <c r="D46" s="148" t="s">
        <v>50</v>
      </c>
      <c r="E46" s="149">
        <v>60</v>
      </c>
      <c r="F46" s="863">
        <v>50</v>
      </c>
      <c r="G46" s="237">
        <v>50</v>
      </c>
      <c r="H46" s="327">
        <v>59</v>
      </c>
      <c r="I46" s="237">
        <v>59</v>
      </c>
      <c r="J46" s="238">
        <v>50</v>
      </c>
      <c r="K46" s="327">
        <f t="shared" si="22"/>
        <v>0</v>
      </c>
      <c r="L46" s="183">
        <v>50</v>
      </c>
      <c r="M46" s="327">
        <v>50</v>
      </c>
      <c r="N46" s="183">
        <v>50</v>
      </c>
      <c r="P46" s="6"/>
      <c r="Q46" s="6"/>
      <c r="R46" s="6"/>
    </row>
    <row r="47" spans="1:18" x14ac:dyDescent="0.2">
      <c r="A47" s="1">
        <v>12</v>
      </c>
      <c r="B47" s="103">
        <v>2212</v>
      </c>
      <c r="C47" s="104">
        <v>6409</v>
      </c>
      <c r="D47" s="105" t="s">
        <v>51</v>
      </c>
      <c r="E47" s="106">
        <v>2</v>
      </c>
      <c r="F47" s="862">
        <v>0</v>
      </c>
      <c r="G47" s="232">
        <v>0</v>
      </c>
      <c r="H47" s="108">
        <v>30</v>
      </c>
      <c r="I47" s="232">
        <v>30</v>
      </c>
      <c r="J47" s="109">
        <v>0</v>
      </c>
      <c r="K47" s="327">
        <f t="shared" si="22"/>
        <v>0</v>
      </c>
      <c r="L47" s="107">
        <v>0</v>
      </c>
      <c r="M47" s="108">
        <v>0</v>
      </c>
      <c r="N47" s="107">
        <v>0</v>
      </c>
      <c r="P47" s="6"/>
      <c r="Q47" s="6"/>
      <c r="R47" s="6"/>
    </row>
    <row r="48" spans="1:18" x14ac:dyDescent="0.2">
      <c r="A48" s="1">
        <v>13</v>
      </c>
      <c r="B48" s="103">
        <v>2229</v>
      </c>
      <c r="C48" s="104">
        <v>6409</v>
      </c>
      <c r="D48" s="105" t="s">
        <v>52</v>
      </c>
      <c r="E48" s="106">
        <v>3</v>
      </c>
      <c r="F48" s="862">
        <v>0</v>
      </c>
      <c r="G48" s="232">
        <v>0</v>
      </c>
      <c r="H48" s="108">
        <v>0</v>
      </c>
      <c r="I48" s="232">
        <v>0</v>
      </c>
      <c r="J48" s="109">
        <v>0</v>
      </c>
      <c r="K48" s="327">
        <f t="shared" si="22"/>
        <v>0</v>
      </c>
      <c r="L48" s="107">
        <v>0</v>
      </c>
      <c r="M48" s="108">
        <v>0</v>
      </c>
      <c r="N48" s="107">
        <v>0</v>
      </c>
      <c r="P48" s="6"/>
      <c r="Q48" s="6"/>
      <c r="R48" s="6"/>
    </row>
    <row r="49" spans="1:18" x14ac:dyDescent="0.2">
      <c r="A49" s="1">
        <v>14</v>
      </c>
      <c r="B49" s="329">
        <v>2324</v>
      </c>
      <c r="C49" s="330">
        <v>6409</v>
      </c>
      <c r="D49" s="148" t="s">
        <v>53</v>
      </c>
      <c r="E49" s="149">
        <v>48</v>
      </c>
      <c r="F49" s="863">
        <v>0</v>
      </c>
      <c r="G49" s="237">
        <v>0</v>
      </c>
      <c r="H49" s="327">
        <v>0</v>
      </c>
      <c r="I49" s="237">
        <v>0</v>
      </c>
      <c r="J49" s="238">
        <v>0</v>
      </c>
      <c r="K49" s="327">
        <f t="shared" si="22"/>
        <v>0</v>
      </c>
      <c r="L49" s="183">
        <v>0</v>
      </c>
      <c r="M49" s="327">
        <v>0</v>
      </c>
      <c r="N49" s="183">
        <v>0</v>
      </c>
      <c r="P49" s="6"/>
      <c r="Q49" s="6"/>
      <c r="R49" s="6"/>
    </row>
    <row r="50" spans="1:18" ht="13.5" thickBot="1" x14ac:dyDescent="0.25">
      <c r="A50" s="1">
        <v>15</v>
      </c>
      <c r="B50" s="363">
        <v>2329</v>
      </c>
      <c r="C50" s="364">
        <v>6409</v>
      </c>
      <c r="D50" s="365" t="s">
        <v>54</v>
      </c>
      <c r="E50" s="27">
        <v>0</v>
      </c>
      <c r="F50" s="864">
        <v>0</v>
      </c>
      <c r="G50" s="242">
        <v>0</v>
      </c>
      <c r="H50" s="367">
        <v>0</v>
      </c>
      <c r="I50" s="242">
        <v>0</v>
      </c>
      <c r="J50" s="243">
        <v>0</v>
      </c>
      <c r="K50" s="367">
        <f t="shared" si="22"/>
        <v>0</v>
      </c>
      <c r="L50" s="368">
        <v>0</v>
      </c>
      <c r="M50" s="367">
        <v>0</v>
      </c>
      <c r="N50" s="368">
        <v>0</v>
      </c>
      <c r="P50" s="6"/>
      <c r="Q50" s="6"/>
      <c r="R50" s="6"/>
    </row>
    <row r="51" spans="1:18" ht="13.5" thickBot="1" x14ac:dyDescent="0.25">
      <c r="B51" s="29"/>
      <c r="C51" s="369"/>
      <c r="D51" s="304" t="s">
        <v>47</v>
      </c>
      <c r="E51" s="132">
        <f t="shared" ref="E51:J51" si="23">SUM(E45:E50)</f>
        <v>115</v>
      </c>
      <c r="F51" s="860">
        <f t="shared" ref="F51" si="24">SUM(F45:F50)</f>
        <v>52</v>
      </c>
      <c r="G51" s="132">
        <f t="shared" si="23"/>
        <v>52</v>
      </c>
      <c r="H51" s="221">
        <f t="shared" si="23"/>
        <v>91</v>
      </c>
      <c r="I51" s="223">
        <f t="shared" si="23"/>
        <v>91</v>
      </c>
      <c r="J51" s="222">
        <f t="shared" si="23"/>
        <v>52</v>
      </c>
      <c r="K51" s="370">
        <f t="shared" si="22"/>
        <v>0</v>
      </c>
      <c r="L51" s="132">
        <f>SUM(L45:L50)</f>
        <v>52</v>
      </c>
      <c r="M51" s="132">
        <f>SUM(M45:M50)</f>
        <v>52</v>
      </c>
      <c r="N51" s="132">
        <f>SUM(N45:N50)</f>
        <v>52</v>
      </c>
      <c r="P51" s="6"/>
      <c r="Q51" s="6"/>
      <c r="R51" s="6"/>
    </row>
    <row r="52" spans="1:18" x14ac:dyDescent="0.2">
      <c r="B52" s="280"/>
      <c r="C52" s="371"/>
      <c r="D52" s="371"/>
      <c r="E52" s="372"/>
      <c r="F52" s="950"/>
      <c r="G52" s="373"/>
      <c r="H52" s="283"/>
      <c r="I52" s="283"/>
      <c r="J52" s="284"/>
      <c r="K52" s="284"/>
      <c r="L52" s="285"/>
      <c r="M52" s="285"/>
      <c r="N52" s="286"/>
      <c r="P52" s="6"/>
      <c r="Q52" s="6"/>
      <c r="R52" s="6"/>
    </row>
    <row r="53" spans="1:18" x14ac:dyDescent="0.2">
      <c r="B53" s="287"/>
      <c r="C53" s="293" t="s">
        <v>55</v>
      </c>
      <c r="D53" s="293"/>
      <c r="E53" s="294"/>
      <c r="F53" s="951"/>
      <c r="G53" s="290"/>
      <c r="H53" s="290"/>
      <c r="I53" s="290"/>
      <c r="J53" s="291"/>
      <c r="K53" s="291"/>
      <c r="L53" s="288"/>
      <c r="M53" s="288"/>
      <c r="N53" s="292"/>
      <c r="P53" s="6"/>
      <c r="Q53" s="6"/>
      <c r="R53" s="6"/>
    </row>
    <row r="54" spans="1:18" ht="13.5" thickBot="1" x14ac:dyDescent="0.25">
      <c r="B54" s="295"/>
      <c r="C54" s="296"/>
      <c r="D54" s="296"/>
      <c r="E54" s="297"/>
      <c r="F54" s="952"/>
      <c r="G54" s="298"/>
      <c r="H54" s="298"/>
      <c r="I54" s="298"/>
      <c r="J54" s="299"/>
      <c r="K54" s="299"/>
      <c r="L54" s="300"/>
      <c r="M54" s="300"/>
      <c r="N54" s="301"/>
      <c r="P54" s="6"/>
      <c r="Q54" s="6"/>
      <c r="R54" s="6"/>
    </row>
    <row r="55" spans="1:18" s="4" customFormat="1" ht="25.5" thickBot="1" x14ac:dyDescent="0.3">
      <c r="B55" s="208"/>
      <c r="C55" s="209"/>
      <c r="D55" s="210" t="s">
        <v>0</v>
      </c>
      <c r="E55" s="211" t="s">
        <v>345</v>
      </c>
      <c r="F55" s="949" t="s">
        <v>346</v>
      </c>
      <c r="G55" s="212" t="s">
        <v>347</v>
      </c>
      <c r="H55" s="213" t="s">
        <v>348</v>
      </c>
      <c r="I55" s="213" t="s">
        <v>349</v>
      </c>
      <c r="J55" s="214" t="s">
        <v>350</v>
      </c>
      <c r="K55" s="215" t="s">
        <v>351</v>
      </c>
      <c r="L55" s="62" t="s">
        <v>7</v>
      </c>
      <c r="M55" s="216" t="s">
        <v>8</v>
      </c>
      <c r="N55" s="63" t="s">
        <v>352</v>
      </c>
    </row>
    <row r="56" spans="1:18" x14ac:dyDescent="0.2">
      <c r="A56" s="1">
        <v>16</v>
      </c>
      <c r="B56" s="9">
        <v>4111</v>
      </c>
      <c r="C56" s="139"/>
      <c r="D56" s="52" t="s">
        <v>353</v>
      </c>
      <c r="E56" s="306">
        <v>3096</v>
      </c>
      <c r="F56" s="881">
        <v>0</v>
      </c>
      <c r="G56" s="186">
        <v>1919</v>
      </c>
      <c r="H56" s="142">
        <v>1919</v>
      </c>
      <c r="I56" s="186">
        <v>1919</v>
      </c>
      <c r="J56" s="375">
        <v>0</v>
      </c>
      <c r="K56" s="100">
        <f t="shared" ref="K56:K63" si="25">J56-F56</f>
        <v>0</v>
      </c>
      <c r="L56" s="15">
        <v>0</v>
      </c>
      <c r="M56" s="145">
        <v>0</v>
      </c>
      <c r="N56" s="15">
        <v>0</v>
      </c>
      <c r="P56" s="6"/>
      <c r="Q56" s="6"/>
      <c r="R56" s="6"/>
    </row>
    <row r="57" spans="1:18" x14ac:dyDescent="0.2">
      <c r="A57" s="1">
        <v>17</v>
      </c>
      <c r="B57" s="321">
        <v>4111</v>
      </c>
      <c r="C57" s="147"/>
      <c r="D57" s="322" t="s">
        <v>354</v>
      </c>
      <c r="E57" s="207">
        <v>0</v>
      </c>
      <c r="F57" s="882">
        <v>0</v>
      </c>
      <c r="G57" s="151">
        <v>20</v>
      </c>
      <c r="H57" s="152">
        <v>20</v>
      </c>
      <c r="I57" s="151">
        <v>20</v>
      </c>
      <c r="J57" s="377">
        <v>0</v>
      </c>
      <c r="K57" s="327">
        <f t="shared" si="25"/>
        <v>0</v>
      </c>
      <c r="L57" s="149">
        <v>0</v>
      </c>
      <c r="M57" s="155">
        <v>0</v>
      </c>
      <c r="N57" s="149">
        <v>0</v>
      </c>
      <c r="P57" s="6"/>
      <c r="Q57" s="6"/>
      <c r="R57" s="6"/>
    </row>
    <row r="58" spans="1:18" x14ac:dyDescent="0.2">
      <c r="A58" s="1">
        <v>18</v>
      </c>
      <c r="B58" s="329">
        <v>4112</v>
      </c>
      <c r="C58" s="330"/>
      <c r="D58" s="148" t="s">
        <v>56</v>
      </c>
      <c r="E58" s="149">
        <v>6843</v>
      </c>
      <c r="F58" s="877">
        <v>5895</v>
      </c>
      <c r="G58" s="183">
        <v>5895</v>
      </c>
      <c r="H58" s="327">
        <v>4421</v>
      </c>
      <c r="I58" s="183">
        <v>5895</v>
      </c>
      <c r="J58" s="333">
        <v>0</v>
      </c>
      <c r="K58" s="327">
        <f t="shared" si="25"/>
        <v>-5895</v>
      </c>
      <c r="L58" s="51">
        <v>0</v>
      </c>
      <c r="M58" s="170">
        <v>0</v>
      </c>
      <c r="N58" s="51">
        <v>0</v>
      </c>
      <c r="P58" s="6"/>
      <c r="Q58" s="6"/>
      <c r="R58" s="6"/>
    </row>
    <row r="59" spans="1:18" x14ac:dyDescent="0.2">
      <c r="A59" s="1">
        <v>19</v>
      </c>
      <c r="B59" s="329">
        <v>4116</v>
      </c>
      <c r="C59" s="330"/>
      <c r="D59" s="148" t="s">
        <v>355</v>
      </c>
      <c r="E59" s="149">
        <v>6</v>
      </c>
      <c r="F59" s="877">
        <v>0</v>
      </c>
      <c r="G59" s="183">
        <v>0</v>
      </c>
      <c r="H59" s="327">
        <v>0</v>
      </c>
      <c r="I59" s="183">
        <v>0</v>
      </c>
      <c r="J59" s="333">
        <v>0</v>
      </c>
      <c r="K59" s="327">
        <f t="shared" si="25"/>
        <v>0</v>
      </c>
      <c r="L59" s="51">
        <v>0</v>
      </c>
      <c r="M59" s="170">
        <v>0</v>
      </c>
      <c r="N59" s="51">
        <v>0</v>
      </c>
      <c r="P59" s="6"/>
      <c r="Q59" s="6"/>
      <c r="R59" s="6"/>
    </row>
    <row r="60" spans="1:18" x14ac:dyDescent="0.2">
      <c r="A60" s="1">
        <v>20</v>
      </c>
      <c r="B60" s="329">
        <v>4116</v>
      </c>
      <c r="C60" s="330"/>
      <c r="D60" s="148" t="s">
        <v>57</v>
      </c>
      <c r="E60" s="149">
        <v>0</v>
      </c>
      <c r="F60" s="877">
        <v>0</v>
      </c>
      <c r="G60" s="183">
        <v>0</v>
      </c>
      <c r="H60" s="327">
        <v>0</v>
      </c>
      <c r="I60" s="183">
        <v>0</v>
      </c>
      <c r="J60" s="333">
        <v>0</v>
      </c>
      <c r="K60" s="327">
        <f t="shared" si="25"/>
        <v>0</v>
      </c>
      <c r="L60" s="51">
        <v>0</v>
      </c>
      <c r="M60" s="170">
        <v>0</v>
      </c>
      <c r="N60" s="51">
        <v>0</v>
      </c>
      <c r="P60" s="6"/>
      <c r="Q60" s="6"/>
      <c r="R60" s="6"/>
    </row>
    <row r="61" spans="1:18" x14ac:dyDescent="0.2">
      <c r="A61" s="1">
        <v>21</v>
      </c>
      <c r="B61" s="329">
        <v>4116</v>
      </c>
      <c r="C61" s="330"/>
      <c r="D61" s="148" t="s">
        <v>58</v>
      </c>
      <c r="E61" s="149">
        <v>20200</v>
      </c>
      <c r="F61" s="877">
        <v>0</v>
      </c>
      <c r="G61" s="183">
        <v>12</v>
      </c>
      <c r="H61" s="327">
        <v>12</v>
      </c>
      <c r="I61" s="183">
        <v>12</v>
      </c>
      <c r="J61" s="333">
        <v>0</v>
      </c>
      <c r="K61" s="327">
        <f t="shared" si="25"/>
        <v>0</v>
      </c>
      <c r="L61" s="51">
        <v>0</v>
      </c>
      <c r="M61" s="170">
        <v>0</v>
      </c>
      <c r="N61" s="51">
        <v>0</v>
      </c>
      <c r="P61" s="6"/>
      <c r="Q61" s="6"/>
      <c r="R61" s="6"/>
    </row>
    <row r="62" spans="1:18" ht="13.5" thickBot="1" x14ac:dyDescent="0.25">
      <c r="A62" s="1">
        <v>22</v>
      </c>
      <c r="B62" s="103">
        <v>4116</v>
      </c>
      <c r="C62" s="104"/>
      <c r="D62" s="105" t="s">
        <v>59</v>
      </c>
      <c r="E62" s="106">
        <v>53100</v>
      </c>
      <c r="F62" s="883">
        <v>0</v>
      </c>
      <c r="G62" s="107">
        <v>0</v>
      </c>
      <c r="H62" s="108">
        <v>0</v>
      </c>
      <c r="I62" s="107">
        <v>0</v>
      </c>
      <c r="J62" s="379">
        <v>0</v>
      </c>
      <c r="K62" s="108">
        <f t="shared" si="25"/>
        <v>0</v>
      </c>
      <c r="L62" s="259">
        <v>0</v>
      </c>
      <c r="M62" s="257">
        <v>0</v>
      </c>
      <c r="N62" s="259">
        <v>0</v>
      </c>
      <c r="P62" s="6"/>
      <c r="Q62" s="6"/>
      <c r="R62" s="6"/>
    </row>
    <row r="63" spans="1:18" ht="13.5" thickBot="1" x14ac:dyDescent="0.25">
      <c r="B63" s="380"/>
      <c r="C63" s="381"/>
      <c r="D63" s="382" t="s">
        <v>47</v>
      </c>
      <c r="E63" s="132">
        <f t="shared" ref="E63:J63" si="26">SUM(E56:E62)</f>
        <v>83245</v>
      </c>
      <c r="F63" s="860">
        <f t="shared" si="26"/>
        <v>5895</v>
      </c>
      <c r="G63" s="132">
        <f t="shared" si="26"/>
        <v>7846</v>
      </c>
      <c r="H63" s="221">
        <f t="shared" si="26"/>
        <v>6372</v>
      </c>
      <c r="I63" s="246">
        <f t="shared" si="26"/>
        <v>7846</v>
      </c>
      <c r="J63" s="222">
        <f t="shared" si="26"/>
        <v>0</v>
      </c>
      <c r="K63" s="221">
        <f t="shared" si="25"/>
        <v>-5895</v>
      </c>
      <c r="L63" s="132">
        <f>SUM(L56:L62)</f>
        <v>0</v>
      </c>
      <c r="M63" s="383">
        <f>SUM(M56:M62)</f>
        <v>0</v>
      </c>
      <c r="N63" s="246">
        <f>SUM(N56:N62)</f>
        <v>0</v>
      </c>
      <c r="P63" s="6"/>
      <c r="Q63" s="6"/>
      <c r="R63" s="6"/>
    </row>
    <row r="64" spans="1:18" x14ac:dyDescent="0.2">
      <c r="B64" s="95"/>
      <c r="C64" s="96"/>
      <c r="D64" s="384" t="s">
        <v>60</v>
      </c>
      <c r="E64" s="385"/>
      <c r="F64" s="867"/>
      <c r="G64" s="99"/>
      <c r="H64" s="100"/>
      <c r="I64" s="99"/>
      <c r="J64" s="101"/>
      <c r="K64" s="100"/>
      <c r="L64" s="66"/>
      <c r="M64" s="70"/>
      <c r="N64" s="66"/>
      <c r="P64" s="6"/>
      <c r="Q64" s="6"/>
      <c r="R64" s="6"/>
    </row>
    <row r="65" spans="1:18" x14ac:dyDescent="0.2">
      <c r="A65" s="1">
        <v>23</v>
      </c>
      <c r="B65" s="329">
        <v>4134</v>
      </c>
      <c r="C65" s="330"/>
      <c r="D65" s="386" t="s">
        <v>61</v>
      </c>
      <c r="E65" s="387">
        <v>1559</v>
      </c>
      <c r="F65" s="863">
        <v>0</v>
      </c>
      <c r="G65" s="183">
        <v>48356</v>
      </c>
      <c r="H65" s="327">
        <v>13229</v>
      </c>
      <c r="I65" s="183">
        <v>48356</v>
      </c>
      <c r="J65" s="238">
        <v>125936</v>
      </c>
      <c r="K65" s="327">
        <f t="shared" ref="K65:K68" si="27">J65-F65</f>
        <v>125936</v>
      </c>
      <c r="L65" s="51">
        <v>98861</v>
      </c>
      <c r="M65" s="170">
        <v>88989</v>
      </c>
      <c r="N65" s="51">
        <v>89054</v>
      </c>
      <c r="P65" s="6"/>
      <c r="Q65" s="6"/>
      <c r="R65" s="6"/>
    </row>
    <row r="66" spans="1:18" x14ac:dyDescent="0.2">
      <c r="A66" s="1">
        <v>24</v>
      </c>
      <c r="B66" s="329">
        <v>5345</v>
      </c>
      <c r="C66" s="330">
        <v>6330</v>
      </c>
      <c r="D66" s="148" t="s">
        <v>62</v>
      </c>
      <c r="E66" s="149">
        <v>3580</v>
      </c>
      <c r="F66" s="863">
        <v>0</v>
      </c>
      <c r="G66" s="183">
        <v>13605</v>
      </c>
      <c r="H66" s="327">
        <v>5834</v>
      </c>
      <c r="I66" s="183">
        <v>13605</v>
      </c>
      <c r="J66" s="238">
        <v>0</v>
      </c>
      <c r="K66" s="327">
        <f t="shared" si="27"/>
        <v>0</v>
      </c>
      <c r="L66" s="51">
        <v>0</v>
      </c>
      <c r="M66" s="170">
        <v>0</v>
      </c>
      <c r="N66" s="51">
        <v>0</v>
      </c>
      <c r="P66" s="6"/>
      <c r="Q66" s="6"/>
      <c r="R66" s="6"/>
    </row>
    <row r="67" spans="1:18" ht="13.5" thickBot="1" x14ac:dyDescent="0.25">
      <c r="A67" s="1">
        <v>25</v>
      </c>
      <c r="B67" s="103">
        <v>5342</v>
      </c>
      <c r="C67" s="104">
        <v>6330</v>
      </c>
      <c r="D67" s="105" t="s">
        <v>63</v>
      </c>
      <c r="E67" s="87">
        <v>2134</v>
      </c>
      <c r="F67" s="863">
        <v>1494</v>
      </c>
      <c r="G67" s="88">
        <v>2526</v>
      </c>
      <c r="H67" s="108">
        <v>1784</v>
      </c>
      <c r="I67" s="88">
        <v>2526</v>
      </c>
      <c r="J67" s="238">
        <v>1518</v>
      </c>
      <c r="K67" s="108">
        <f t="shared" si="27"/>
        <v>24</v>
      </c>
      <c r="L67" s="92">
        <v>1530</v>
      </c>
      <c r="M67" s="257">
        <v>1530</v>
      </c>
      <c r="N67" s="92">
        <v>1530</v>
      </c>
      <c r="P67" s="6"/>
      <c r="Q67" s="8"/>
      <c r="R67" s="6"/>
    </row>
    <row r="68" spans="1:18" ht="13.5" thickBot="1" x14ac:dyDescent="0.25">
      <c r="B68" s="29"/>
      <c r="C68" s="369"/>
      <c r="D68" s="390" t="s">
        <v>47</v>
      </c>
      <c r="E68" s="221">
        <f t="shared" ref="E68:J68" si="28">SUM(E65:E67)</f>
        <v>7273</v>
      </c>
      <c r="F68" s="860">
        <f t="shared" si="28"/>
        <v>1494</v>
      </c>
      <c r="G68" s="221">
        <f t="shared" si="28"/>
        <v>64487</v>
      </c>
      <c r="H68" s="132">
        <f t="shared" si="28"/>
        <v>20847</v>
      </c>
      <c r="I68" s="220">
        <f t="shared" si="28"/>
        <v>64487</v>
      </c>
      <c r="J68" s="222">
        <f t="shared" si="28"/>
        <v>127454</v>
      </c>
      <c r="K68" s="370">
        <f t="shared" si="27"/>
        <v>125960</v>
      </c>
      <c r="L68" s="246">
        <f>SUM(L65:L67)</f>
        <v>100391</v>
      </c>
      <c r="M68" s="392">
        <f>SUM(M65:M67)</f>
        <v>90519</v>
      </c>
      <c r="N68" s="392">
        <f>SUM(N65:N67)</f>
        <v>90584</v>
      </c>
      <c r="P68" s="6"/>
      <c r="Q68" s="6"/>
      <c r="R68" s="6"/>
    </row>
    <row r="69" spans="1:18" x14ac:dyDescent="0.2">
      <c r="B69" s="22"/>
      <c r="C69" s="22"/>
      <c r="D69" s="200"/>
      <c r="E69" s="393"/>
      <c r="F69" s="884"/>
      <c r="G69" s="393"/>
      <c r="H69" s="393"/>
      <c r="I69" s="394"/>
      <c r="J69" s="394"/>
      <c r="K69" s="393"/>
      <c r="L69" s="394"/>
      <c r="M69" s="394"/>
      <c r="N69" s="394"/>
      <c r="P69" s="6"/>
      <c r="Q69" s="6"/>
      <c r="R69" s="6"/>
    </row>
    <row r="70" spans="1:18" x14ac:dyDescent="0.2">
      <c r="B70" s="22"/>
      <c r="C70" s="22"/>
      <c r="D70" s="200"/>
      <c r="E70" s="393"/>
      <c r="F70" s="884"/>
      <c r="G70" s="393"/>
      <c r="H70" s="393"/>
      <c r="I70" s="394"/>
      <c r="J70" s="394"/>
      <c r="K70" s="393"/>
      <c r="L70" s="394"/>
      <c r="M70" s="394"/>
      <c r="N70" s="394"/>
      <c r="P70" s="6"/>
      <c r="Q70" s="6"/>
      <c r="R70" s="6"/>
    </row>
    <row r="71" spans="1:18" x14ac:dyDescent="0.2">
      <c r="B71" s="22"/>
      <c r="C71" s="22"/>
      <c r="D71" s="200"/>
      <c r="E71" s="393"/>
      <c r="F71" s="884"/>
      <c r="G71" s="393"/>
      <c r="H71" s="393"/>
      <c r="I71" s="394"/>
      <c r="J71" s="394"/>
      <c r="K71" s="393"/>
      <c r="L71" s="394"/>
      <c r="M71" s="394"/>
      <c r="N71" s="394"/>
      <c r="P71" s="6"/>
      <c r="Q71" s="6"/>
      <c r="R71" s="6"/>
    </row>
    <row r="72" spans="1:18" x14ac:dyDescent="0.2">
      <c r="B72" s="22"/>
      <c r="C72" s="22"/>
      <c r="D72" s="200"/>
      <c r="E72" s="396"/>
      <c r="F72" s="884"/>
      <c r="G72" s="393"/>
      <c r="H72" s="393"/>
      <c r="I72" s="394"/>
      <c r="J72" s="394"/>
      <c r="K72" s="393"/>
      <c r="L72" s="394"/>
      <c r="M72" s="394"/>
      <c r="N72" s="394"/>
      <c r="P72" s="6"/>
      <c r="Q72" s="6"/>
      <c r="R72" s="6"/>
    </row>
    <row r="73" spans="1:18" x14ac:dyDescent="0.2">
      <c r="B73" s="22"/>
      <c r="C73" s="22"/>
      <c r="D73" s="200"/>
      <c r="E73" s="396"/>
      <c r="F73" s="884"/>
      <c r="G73" s="393"/>
      <c r="H73" s="393"/>
      <c r="I73" s="394"/>
      <c r="J73" s="394"/>
      <c r="K73" s="393"/>
      <c r="L73" s="394"/>
      <c r="M73" s="394"/>
      <c r="N73" s="394"/>
      <c r="P73" s="6"/>
      <c r="Q73" s="6"/>
      <c r="R73" s="6"/>
    </row>
    <row r="74" spans="1:18" x14ac:dyDescent="0.2">
      <c r="B74" s="22"/>
      <c r="C74" s="22"/>
      <c r="D74" s="200"/>
      <c r="E74" s="396"/>
      <c r="F74" s="884"/>
      <c r="G74" s="393"/>
      <c r="H74" s="393"/>
      <c r="I74" s="394"/>
      <c r="J74" s="394"/>
      <c r="K74" s="393"/>
      <c r="L74" s="394"/>
      <c r="M74" s="394"/>
      <c r="N74" s="394"/>
      <c r="P74" s="6"/>
      <c r="Q74" s="6"/>
      <c r="R74" s="6"/>
    </row>
    <row r="75" spans="1:18" ht="13.5" thickBot="1" x14ac:dyDescent="0.25">
      <c r="B75" s="22"/>
      <c r="C75" s="22"/>
      <c r="D75" s="200"/>
      <c r="E75" s="396"/>
      <c r="F75" s="884"/>
      <c r="G75" s="393"/>
      <c r="H75" s="393"/>
      <c r="I75" s="394"/>
      <c r="J75" s="394"/>
      <c r="K75" s="393"/>
      <c r="L75" s="394"/>
      <c r="M75" s="394"/>
      <c r="N75" s="394"/>
      <c r="P75" s="6"/>
      <c r="Q75" s="6"/>
      <c r="R75" s="6"/>
    </row>
    <row r="76" spans="1:18" ht="13.5" thickBot="1" x14ac:dyDescent="0.25">
      <c r="B76" s="280"/>
      <c r="C76" s="281"/>
      <c r="D76" s="281"/>
      <c r="E76" s="282"/>
      <c r="F76" s="950"/>
      <c r="G76" s="283"/>
      <c r="H76" s="283"/>
      <c r="I76" s="283"/>
      <c r="J76" s="284"/>
      <c r="K76" s="284"/>
      <c r="L76" s="285"/>
      <c r="M76" s="285"/>
      <c r="N76" s="286"/>
      <c r="P76" s="6"/>
      <c r="Q76" s="6"/>
      <c r="R76" s="6"/>
    </row>
    <row r="77" spans="1:18" ht="13.5" thickBot="1" x14ac:dyDescent="0.25">
      <c r="B77" s="287"/>
      <c r="C77" s="398" t="s">
        <v>64</v>
      </c>
      <c r="D77" s="399"/>
      <c r="E77" s="400"/>
      <c r="F77" s="951"/>
      <c r="G77" s="290"/>
      <c r="H77" s="290"/>
      <c r="I77" s="290"/>
      <c r="J77" s="291"/>
      <c r="K77" s="291"/>
      <c r="L77" s="288"/>
      <c r="M77" s="288"/>
      <c r="N77" s="292"/>
      <c r="P77" s="6"/>
      <c r="Q77" s="6"/>
      <c r="R77" s="6"/>
    </row>
    <row r="78" spans="1:18" x14ac:dyDescent="0.2">
      <c r="B78" s="287"/>
      <c r="C78" s="293" t="s">
        <v>65</v>
      </c>
      <c r="D78" s="293"/>
      <c r="E78" s="294"/>
      <c r="F78" s="951"/>
      <c r="G78" s="290"/>
      <c r="H78" s="290"/>
      <c r="I78" s="290"/>
      <c r="J78" s="291"/>
      <c r="K78" s="291"/>
      <c r="L78" s="288"/>
      <c r="M78" s="288"/>
      <c r="N78" s="292"/>
      <c r="P78" s="6"/>
      <c r="Q78" s="6"/>
      <c r="R78" s="6"/>
    </row>
    <row r="79" spans="1:18" ht="18.75" thickBot="1" x14ac:dyDescent="0.3">
      <c r="B79" s="295"/>
      <c r="C79" s="296"/>
      <c r="D79" s="296"/>
      <c r="E79" s="297"/>
      <c r="F79" s="952"/>
      <c r="G79" s="298"/>
      <c r="H79" s="298"/>
      <c r="I79" s="298"/>
      <c r="J79" s="299"/>
      <c r="K79" s="299"/>
      <c r="L79" s="300"/>
      <c r="M79" s="300"/>
      <c r="N79" s="301"/>
      <c r="P79" s="6"/>
      <c r="Q79" s="6"/>
      <c r="R79" s="4"/>
    </row>
    <row r="80" spans="1:18" s="4" customFormat="1" ht="25.5" thickBot="1" x14ac:dyDescent="0.3">
      <c r="B80" s="208"/>
      <c r="C80" s="209"/>
      <c r="D80" s="210" t="s">
        <v>0</v>
      </c>
      <c r="E80" s="211" t="s">
        <v>345</v>
      </c>
      <c r="F80" s="949" t="s">
        <v>346</v>
      </c>
      <c r="G80" s="212" t="s">
        <v>347</v>
      </c>
      <c r="H80" s="213" t="s">
        <v>348</v>
      </c>
      <c r="I80" s="213" t="s">
        <v>349</v>
      </c>
      <c r="J80" s="214" t="s">
        <v>350</v>
      </c>
      <c r="K80" s="215" t="s">
        <v>351</v>
      </c>
      <c r="L80" s="62" t="s">
        <v>7</v>
      </c>
      <c r="M80" s="216" t="s">
        <v>8</v>
      </c>
      <c r="N80" s="63" t="s">
        <v>352</v>
      </c>
      <c r="R80" s="6"/>
    </row>
    <row r="81" spans="1:18" ht="24" x14ac:dyDescent="0.2">
      <c r="A81" s="1">
        <v>26</v>
      </c>
      <c r="B81" s="401"/>
      <c r="C81" s="402" t="s">
        <v>66</v>
      </c>
      <c r="D81" s="403" t="s">
        <v>67</v>
      </c>
      <c r="E81" s="404">
        <v>1468</v>
      </c>
      <c r="F81" s="865">
        <v>400</v>
      </c>
      <c r="G81" s="34">
        <v>1216</v>
      </c>
      <c r="H81" s="197">
        <v>1068</v>
      </c>
      <c r="I81" s="34">
        <v>1216</v>
      </c>
      <c r="J81" s="125">
        <v>772</v>
      </c>
      <c r="K81" s="197">
        <f t="shared" ref="K81:K82" si="29">J81-F81</f>
        <v>372</v>
      </c>
      <c r="L81" s="34">
        <v>568</v>
      </c>
      <c r="M81" s="197">
        <v>35</v>
      </c>
      <c r="N81" s="34">
        <v>0</v>
      </c>
      <c r="P81" s="6"/>
      <c r="Q81" s="6"/>
      <c r="R81" s="6"/>
    </row>
    <row r="82" spans="1:18" x14ac:dyDescent="0.2">
      <c r="A82" s="1">
        <v>27</v>
      </c>
      <c r="B82" s="329"/>
      <c r="C82" s="330">
        <v>6310</v>
      </c>
      <c r="D82" s="148" t="s">
        <v>489</v>
      </c>
      <c r="E82" s="149">
        <v>145</v>
      </c>
      <c r="F82" s="863">
        <v>140</v>
      </c>
      <c r="G82" s="183">
        <v>140</v>
      </c>
      <c r="H82" s="327">
        <v>50</v>
      </c>
      <c r="I82" s="237">
        <v>80</v>
      </c>
      <c r="J82" s="238">
        <v>120</v>
      </c>
      <c r="K82" s="327">
        <f t="shared" si="29"/>
        <v>-20</v>
      </c>
      <c r="L82" s="51">
        <v>120</v>
      </c>
      <c r="M82" s="170">
        <v>120</v>
      </c>
      <c r="N82" s="51">
        <v>120</v>
      </c>
      <c r="P82" s="6"/>
      <c r="Q82" s="6"/>
      <c r="R82" s="6"/>
    </row>
    <row r="83" spans="1:18" ht="13.5" thickBot="1" x14ac:dyDescent="0.25">
      <c r="A83" s="1">
        <v>28</v>
      </c>
      <c r="B83" s="103"/>
      <c r="C83" s="104">
        <v>6409</v>
      </c>
      <c r="D83" s="105" t="s">
        <v>490</v>
      </c>
      <c r="E83" s="106">
        <v>34</v>
      </c>
      <c r="F83" s="862">
        <v>0</v>
      </c>
      <c r="G83" s="107">
        <v>4900</v>
      </c>
      <c r="H83" s="108">
        <v>0</v>
      </c>
      <c r="I83" s="232">
        <v>4900</v>
      </c>
      <c r="J83" s="109">
        <v>0</v>
      </c>
      <c r="K83" s="108">
        <v>0</v>
      </c>
      <c r="L83" s="259">
        <v>0</v>
      </c>
      <c r="M83" s="257">
        <v>0</v>
      </c>
      <c r="N83" s="259">
        <v>0</v>
      </c>
      <c r="P83" s="6"/>
      <c r="Q83" s="6"/>
      <c r="R83" s="6"/>
    </row>
    <row r="84" spans="1:18" ht="13.5" thickBot="1" x14ac:dyDescent="0.25">
      <c r="B84" s="29"/>
      <c r="C84" s="369"/>
      <c r="D84" s="304" t="s">
        <v>47</v>
      </c>
      <c r="E84" s="132">
        <f t="shared" ref="E84:J84" si="30">SUM(E81:E83)</f>
        <v>1647</v>
      </c>
      <c r="F84" s="860">
        <f t="shared" si="30"/>
        <v>540</v>
      </c>
      <c r="G84" s="132">
        <f t="shared" si="30"/>
        <v>6256</v>
      </c>
      <c r="H84" s="413">
        <f t="shared" si="30"/>
        <v>1118</v>
      </c>
      <c r="I84" s="414">
        <f t="shared" si="30"/>
        <v>6196</v>
      </c>
      <c r="J84" s="222">
        <f t="shared" si="30"/>
        <v>892</v>
      </c>
      <c r="K84" s="221">
        <f>J84-F84</f>
        <v>352</v>
      </c>
      <c r="L84" s="132">
        <f>SUM(L81:L83)</f>
        <v>688</v>
      </c>
      <c r="M84" s="221">
        <f>SUM(M81:M83)</f>
        <v>155</v>
      </c>
      <c r="N84" s="132">
        <f>SUM(N81:N83)</f>
        <v>120</v>
      </c>
      <c r="P84" s="6"/>
      <c r="Q84" s="6"/>
      <c r="R84" s="6"/>
    </row>
    <row r="85" spans="1:18" x14ac:dyDescent="0.2">
      <c r="B85" s="22"/>
      <c r="C85" s="22"/>
      <c r="D85" s="200"/>
      <c r="E85" s="393"/>
      <c r="F85" s="884"/>
      <c r="G85" s="393"/>
      <c r="H85" s="393"/>
      <c r="I85" s="884"/>
      <c r="J85" s="884"/>
      <c r="K85" s="393"/>
      <c r="L85" s="393"/>
      <c r="M85" s="393"/>
      <c r="N85" s="393"/>
      <c r="P85" s="6"/>
      <c r="Q85" s="6"/>
      <c r="R85" s="6"/>
    </row>
    <row r="86" spans="1:18" x14ac:dyDescent="0.2">
      <c r="B86" s="22"/>
      <c r="C86" s="22"/>
      <c r="D86" s="200"/>
      <c r="E86" s="393"/>
      <c r="F86" s="884"/>
      <c r="G86" s="393"/>
      <c r="H86" s="393"/>
      <c r="I86" s="884"/>
      <c r="J86" s="884"/>
      <c r="K86" s="393"/>
      <c r="L86" s="393"/>
      <c r="M86" s="393"/>
      <c r="N86" s="393"/>
      <c r="P86" s="6"/>
      <c r="Q86" s="6"/>
      <c r="R86" s="6"/>
    </row>
    <row r="87" spans="1:18" ht="14.25" x14ac:dyDescent="0.2">
      <c r="B87" s="1126" t="s">
        <v>68</v>
      </c>
      <c r="C87" s="275"/>
      <c r="D87" s="275"/>
      <c r="E87" s="416"/>
      <c r="F87" s="869"/>
      <c r="G87" s="278"/>
      <c r="H87" s="278"/>
      <c r="I87" s="278"/>
      <c r="J87" s="278"/>
      <c r="K87" s="278"/>
      <c r="L87" s="279"/>
      <c r="M87" s="279"/>
      <c r="N87" s="279"/>
      <c r="P87" s="6"/>
      <c r="Q87" s="6"/>
      <c r="R87" s="6"/>
    </row>
    <row r="88" spans="1:18" ht="13.5" thickBot="1" x14ac:dyDescent="0.25">
      <c r="B88" s="274"/>
      <c r="C88" s="275"/>
      <c r="D88" s="275"/>
      <c r="E88" s="416"/>
      <c r="F88" s="869"/>
      <c r="G88" s="278"/>
      <c r="H88" s="278"/>
      <c r="I88" s="278"/>
      <c r="J88" s="278"/>
      <c r="K88" s="278"/>
      <c r="L88" s="279"/>
      <c r="M88" s="279"/>
      <c r="N88" s="279"/>
      <c r="P88" s="6"/>
      <c r="Q88" s="6"/>
      <c r="R88" s="6"/>
    </row>
    <row r="89" spans="1:18" ht="13.5" thickBot="1" x14ac:dyDescent="0.25">
      <c r="B89" s="417"/>
      <c r="C89" s="371"/>
      <c r="D89" s="373"/>
      <c r="E89" s="418"/>
      <c r="F89" s="950"/>
      <c r="G89" s="373"/>
      <c r="H89" s="373"/>
      <c r="I89" s="373"/>
      <c r="J89" s="284"/>
      <c r="K89" s="284"/>
      <c r="L89" s="285"/>
      <c r="M89" s="285"/>
      <c r="N89" s="286"/>
      <c r="P89" s="6"/>
      <c r="Q89" s="6"/>
      <c r="R89" s="6"/>
    </row>
    <row r="90" spans="1:18" ht="13.5" thickBot="1" x14ac:dyDescent="0.25">
      <c r="B90" s="419"/>
      <c r="C90" s="245" t="s">
        <v>69</v>
      </c>
      <c r="D90" s="399"/>
      <c r="E90" s="400"/>
      <c r="F90" s="951"/>
      <c r="G90" s="420"/>
      <c r="H90" s="420"/>
      <c r="I90" s="420"/>
      <c r="J90" s="291"/>
      <c r="K90" s="291"/>
      <c r="L90" s="288"/>
      <c r="M90" s="288"/>
      <c r="N90" s="292"/>
      <c r="P90" s="6"/>
      <c r="Q90" s="6"/>
      <c r="R90" s="6"/>
    </row>
    <row r="91" spans="1:18" x14ac:dyDescent="0.2">
      <c r="B91" s="419"/>
      <c r="C91" s="293" t="s">
        <v>65</v>
      </c>
      <c r="D91" s="293"/>
      <c r="E91" s="294"/>
      <c r="F91" s="951"/>
      <c r="G91" s="420"/>
      <c r="H91" s="420"/>
      <c r="I91" s="420"/>
      <c r="J91" s="291"/>
      <c r="K91" s="291"/>
      <c r="L91" s="288"/>
      <c r="M91" s="288"/>
      <c r="N91" s="292"/>
      <c r="P91" s="6"/>
      <c r="Q91" s="6"/>
      <c r="R91" s="6"/>
    </row>
    <row r="92" spans="1:18" ht="18.75" thickBot="1" x14ac:dyDescent="0.3">
      <c r="B92" s="421"/>
      <c r="C92" s="300"/>
      <c r="D92" s="300"/>
      <c r="E92" s="422"/>
      <c r="F92" s="952"/>
      <c r="G92" s="299"/>
      <c r="H92" s="299"/>
      <c r="I92" s="299"/>
      <c r="J92" s="299"/>
      <c r="K92" s="299"/>
      <c r="L92" s="300"/>
      <c r="M92" s="300"/>
      <c r="N92" s="301"/>
      <c r="P92" s="6"/>
      <c r="Q92" s="6"/>
      <c r="R92" s="4"/>
    </row>
    <row r="93" spans="1:18" s="4" customFormat="1" ht="25.5" thickBot="1" x14ac:dyDescent="0.3">
      <c r="B93" s="208"/>
      <c r="C93" s="209"/>
      <c r="D93" s="210" t="s">
        <v>0</v>
      </c>
      <c r="E93" s="211" t="s">
        <v>345</v>
      </c>
      <c r="F93" s="949" t="s">
        <v>346</v>
      </c>
      <c r="G93" s="212" t="s">
        <v>347</v>
      </c>
      <c r="H93" s="213" t="s">
        <v>348</v>
      </c>
      <c r="I93" s="213" t="s">
        <v>349</v>
      </c>
      <c r="J93" s="214" t="s">
        <v>350</v>
      </c>
      <c r="K93" s="215" t="s">
        <v>351</v>
      </c>
      <c r="L93" s="62" t="s">
        <v>7</v>
      </c>
      <c r="M93" s="216" t="s">
        <v>8</v>
      </c>
      <c r="N93" s="63" t="s">
        <v>352</v>
      </c>
      <c r="R93" s="6"/>
    </row>
    <row r="94" spans="1:18" x14ac:dyDescent="0.2">
      <c r="A94" s="1">
        <v>29</v>
      </c>
      <c r="B94" s="73"/>
      <c r="C94" s="74">
        <v>6112</v>
      </c>
      <c r="D94" s="175" t="s">
        <v>491</v>
      </c>
      <c r="E94" s="15">
        <v>82</v>
      </c>
      <c r="F94" s="886">
        <v>136</v>
      </c>
      <c r="G94" s="186">
        <v>140</v>
      </c>
      <c r="H94" s="423">
        <v>67</v>
      </c>
      <c r="I94" s="186">
        <v>140</v>
      </c>
      <c r="J94" s="1053">
        <v>130</v>
      </c>
      <c r="K94" s="362">
        <f t="shared" ref="K94:K96" si="31">J94-F94</f>
        <v>-6</v>
      </c>
      <c r="L94" s="307">
        <v>136</v>
      </c>
      <c r="M94" s="11">
        <v>136</v>
      </c>
      <c r="N94" s="424">
        <v>136</v>
      </c>
      <c r="P94" s="6"/>
      <c r="Q94" s="6"/>
      <c r="R94" s="6"/>
    </row>
    <row r="95" spans="1:18" ht="13.5" thickBot="1" x14ac:dyDescent="0.25">
      <c r="A95" s="1">
        <v>30</v>
      </c>
      <c r="B95" s="103"/>
      <c r="C95" s="104">
        <v>6171</v>
      </c>
      <c r="D95" s="105" t="s">
        <v>492</v>
      </c>
      <c r="E95" s="106">
        <v>2052</v>
      </c>
      <c r="F95" s="889">
        <v>1358</v>
      </c>
      <c r="G95" s="107">
        <v>2386</v>
      </c>
      <c r="H95" s="108">
        <v>1717</v>
      </c>
      <c r="I95" s="107">
        <v>2386</v>
      </c>
      <c r="J95" s="1056">
        <v>1388</v>
      </c>
      <c r="K95" s="107">
        <f t="shared" si="31"/>
        <v>30</v>
      </c>
      <c r="L95" s="231">
        <v>1394</v>
      </c>
      <c r="M95" s="232">
        <v>1394</v>
      </c>
      <c r="N95" s="429">
        <v>1394</v>
      </c>
      <c r="P95" s="6"/>
      <c r="Q95" s="6"/>
      <c r="R95" s="6"/>
    </row>
    <row r="96" spans="1:18" ht="13.5" thickBot="1" x14ac:dyDescent="0.25">
      <c r="A96" s="1">
        <v>31</v>
      </c>
      <c r="B96" s="216"/>
      <c r="C96" s="390"/>
      <c r="D96" s="304" t="s">
        <v>47</v>
      </c>
      <c r="E96" s="137">
        <f t="shared" ref="E96:J96" si="32">SUM(E94:E95)</f>
        <v>2134</v>
      </c>
      <c r="F96" s="890">
        <f t="shared" si="32"/>
        <v>1494</v>
      </c>
      <c r="G96" s="132">
        <f t="shared" si="32"/>
        <v>2526</v>
      </c>
      <c r="H96" s="221">
        <f t="shared" si="32"/>
        <v>1784</v>
      </c>
      <c r="I96" s="246">
        <f t="shared" si="32"/>
        <v>2526</v>
      </c>
      <c r="J96" s="127">
        <f t="shared" si="32"/>
        <v>1518</v>
      </c>
      <c r="K96" s="132">
        <f t="shared" si="31"/>
        <v>24</v>
      </c>
      <c r="L96" s="383">
        <f>SUM(L94:L95)</f>
        <v>1530</v>
      </c>
      <c r="M96" s="246">
        <f>SUM(M94:M95)</f>
        <v>1530</v>
      </c>
      <c r="N96" s="392">
        <f>SUM(N94:N95)</f>
        <v>1530</v>
      </c>
      <c r="P96" s="6"/>
      <c r="Q96" s="6"/>
      <c r="R96" s="6"/>
    </row>
    <row r="97" spans="1:18" x14ac:dyDescent="0.2">
      <c r="B97" s="95"/>
      <c r="C97" s="96"/>
      <c r="D97" s="384" t="s">
        <v>60</v>
      </c>
      <c r="E97" s="385"/>
      <c r="F97" s="891"/>
      <c r="G97" s="99"/>
      <c r="H97" s="100"/>
      <c r="I97" s="99"/>
      <c r="J97" s="431"/>
      <c r="K97" s="99"/>
      <c r="L97" s="70"/>
      <c r="M97" s="66"/>
      <c r="N97" s="432"/>
      <c r="P97" s="6"/>
      <c r="Q97" s="6"/>
      <c r="R97" s="6"/>
    </row>
    <row r="98" spans="1:18" x14ac:dyDescent="0.2">
      <c r="A98" s="1">
        <v>32</v>
      </c>
      <c r="B98" s="329">
        <v>4134</v>
      </c>
      <c r="C98" s="330"/>
      <c r="D98" s="148" t="s">
        <v>70</v>
      </c>
      <c r="E98" s="149">
        <v>1505</v>
      </c>
      <c r="F98" s="888">
        <v>1494</v>
      </c>
      <c r="G98" s="183">
        <v>1494</v>
      </c>
      <c r="H98" s="327">
        <v>1120</v>
      </c>
      <c r="I98" s="237">
        <v>1494</v>
      </c>
      <c r="J98" s="428">
        <v>1518</v>
      </c>
      <c r="K98" s="183">
        <f>J98-F98</f>
        <v>24</v>
      </c>
      <c r="L98" s="170">
        <v>1530</v>
      </c>
      <c r="M98" s="51">
        <v>1530</v>
      </c>
      <c r="N98" s="433">
        <v>1530</v>
      </c>
      <c r="P98" s="6"/>
      <c r="Q98" s="6"/>
      <c r="R98" s="6"/>
    </row>
    <row r="99" spans="1:18" ht="13.5" thickBot="1" x14ac:dyDescent="0.25">
      <c r="A99" s="1">
        <v>33</v>
      </c>
      <c r="B99" s="103">
        <v>5345</v>
      </c>
      <c r="C99" s="104">
        <v>6330</v>
      </c>
      <c r="D99" s="105" t="s">
        <v>71</v>
      </c>
      <c r="E99" s="106">
        <v>1671</v>
      </c>
      <c r="F99" s="889">
        <v>0</v>
      </c>
      <c r="G99" s="88">
        <v>65</v>
      </c>
      <c r="H99" s="108">
        <v>65</v>
      </c>
      <c r="I99" s="388">
        <v>65</v>
      </c>
      <c r="J99" s="130">
        <v>0</v>
      </c>
      <c r="K99" s="107">
        <v>0</v>
      </c>
      <c r="L99" s="257">
        <v>0</v>
      </c>
      <c r="M99" s="92">
        <v>0</v>
      </c>
      <c r="N99" s="434">
        <v>0</v>
      </c>
      <c r="P99" s="6"/>
      <c r="Q99" s="6"/>
      <c r="R99" s="6"/>
    </row>
    <row r="100" spans="1:18" ht="13.5" thickBot="1" x14ac:dyDescent="0.25">
      <c r="B100" s="216"/>
      <c r="C100" s="390"/>
      <c r="D100" s="304" t="s">
        <v>47</v>
      </c>
      <c r="E100" s="132">
        <f t="shared" ref="E100:J100" si="33">SUM(E98:E99)</f>
        <v>3176</v>
      </c>
      <c r="F100" s="892">
        <f t="shared" si="33"/>
        <v>1494</v>
      </c>
      <c r="G100" s="132">
        <f t="shared" si="33"/>
        <v>1559</v>
      </c>
      <c r="H100" s="221">
        <f t="shared" si="33"/>
        <v>1185</v>
      </c>
      <c r="I100" s="246">
        <f t="shared" si="33"/>
        <v>1559</v>
      </c>
      <c r="J100" s="435">
        <f t="shared" si="33"/>
        <v>1518</v>
      </c>
      <c r="K100" s="132">
        <f>J100-F100</f>
        <v>24</v>
      </c>
      <c r="L100" s="383">
        <f>SUM(L98:L99)</f>
        <v>1530</v>
      </c>
      <c r="M100" s="246">
        <f>SUM(M98:M99)</f>
        <v>1530</v>
      </c>
      <c r="N100" s="392">
        <f>SUM(N98:N99)</f>
        <v>1530</v>
      </c>
      <c r="P100" s="6"/>
      <c r="Q100" s="6"/>
      <c r="R100" s="6"/>
    </row>
    <row r="101" spans="1:18" x14ac:dyDescent="0.2">
      <c r="B101" s="279"/>
      <c r="C101" s="279"/>
      <c r="D101" s="279"/>
      <c r="E101" s="436"/>
      <c r="F101" s="893"/>
      <c r="G101" s="278"/>
      <c r="H101" s="278"/>
      <c r="I101" s="278"/>
      <c r="J101" s="437"/>
      <c r="K101" s="278"/>
      <c r="L101" s="279"/>
      <c r="M101" s="279"/>
      <c r="N101" s="279"/>
      <c r="P101" s="6"/>
      <c r="Q101" s="6"/>
      <c r="R101" s="6"/>
    </row>
    <row r="102" spans="1:18" x14ac:dyDescent="0.2">
      <c r="B102" s="279"/>
      <c r="C102" s="279"/>
      <c r="D102" s="279"/>
      <c r="E102" s="436"/>
      <c r="F102" s="893"/>
      <c r="G102" s="278"/>
      <c r="H102" s="278"/>
      <c r="I102" s="278"/>
      <c r="J102" s="437"/>
      <c r="K102" s="278"/>
      <c r="L102" s="279"/>
      <c r="M102" s="279"/>
      <c r="N102" s="279"/>
      <c r="P102" s="6"/>
      <c r="Q102" s="6"/>
      <c r="R102" s="6"/>
    </row>
    <row r="103" spans="1:18" x14ac:dyDescent="0.2">
      <c r="B103" s="279"/>
      <c r="C103" s="279"/>
      <c r="D103" s="279"/>
      <c r="E103" s="436"/>
      <c r="F103" s="893"/>
      <c r="G103" s="278"/>
      <c r="H103" s="278"/>
      <c r="I103" s="278"/>
      <c r="J103" s="437"/>
      <c r="K103" s="278"/>
      <c r="L103" s="279"/>
      <c r="M103" s="279"/>
      <c r="N103" s="279"/>
      <c r="P103" s="6"/>
      <c r="Q103" s="6"/>
      <c r="R103" s="6"/>
    </row>
    <row r="104" spans="1:18" x14ac:dyDescent="0.2">
      <c r="B104" s="279"/>
      <c r="C104" s="279"/>
      <c r="D104" s="279"/>
      <c r="E104" s="436"/>
      <c r="F104" s="893"/>
      <c r="G104" s="278"/>
      <c r="H104" s="278"/>
      <c r="I104" s="278"/>
      <c r="J104" s="437"/>
      <c r="K104" s="278"/>
      <c r="L104" s="279"/>
      <c r="M104" s="279"/>
      <c r="N104" s="279"/>
      <c r="P104" s="6"/>
      <c r="Q104" s="6"/>
      <c r="R104" s="6"/>
    </row>
    <row r="105" spans="1:18" x14ac:dyDescent="0.2">
      <c r="B105" s="279"/>
      <c r="C105" s="279"/>
      <c r="D105" s="279"/>
      <c r="E105" s="436"/>
      <c r="F105" s="893"/>
      <c r="G105" s="278"/>
      <c r="H105" s="278"/>
      <c r="I105" s="278"/>
      <c r="J105" s="437"/>
      <c r="K105" s="278"/>
      <c r="L105" s="279"/>
      <c r="M105" s="279"/>
      <c r="N105" s="279"/>
      <c r="P105" s="6"/>
      <c r="Q105" s="6"/>
      <c r="R105" s="6"/>
    </row>
    <row r="106" spans="1:18" x14ac:dyDescent="0.2">
      <c r="B106" s="279"/>
      <c r="C106" s="279"/>
      <c r="D106" s="279"/>
      <c r="E106" s="436"/>
      <c r="F106" s="893"/>
      <c r="G106" s="278"/>
      <c r="H106" s="278"/>
      <c r="I106" s="278"/>
      <c r="J106" s="437"/>
      <c r="K106" s="278"/>
      <c r="L106" s="279"/>
      <c r="M106" s="279"/>
      <c r="N106" s="279"/>
      <c r="P106" s="6"/>
      <c r="Q106" s="6"/>
      <c r="R106" s="6"/>
    </row>
    <row r="107" spans="1:18" x14ac:dyDescent="0.2">
      <c r="B107" s="279"/>
      <c r="C107" s="279"/>
      <c r="D107" s="279"/>
      <c r="E107" s="436"/>
      <c r="F107" s="893"/>
      <c r="G107" s="278"/>
      <c r="H107" s="278"/>
      <c r="I107" s="278"/>
      <c r="J107" s="437"/>
      <c r="K107" s="278"/>
      <c r="L107" s="279"/>
      <c r="M107" s="279"/>
      <c r="N107" s="279"/>
      <c r="P107" s="6"/>
      <c r="Q107" s="6"/>
      <c r="R107" s="6"/>
    </row>
    <row r="108" spans="1:18" x14ac:dyDescent="0.2">
      <c r="B108" s="279"/>
      <c r="C108" s="279"/>
      <c r="D108" s="279"/>
      <c r="E108" s="436"/>
      <c r="F108" s="893"/>
      <c r="G108" s="278"/>
      <c r="H108" s="278"/>
      <c r="I108" s="278"/>
      <c r="J108" s="437"/>
      <c r="K108" s="278"/>
      <c r="L108" s="279"/>
      <c r="M108" s="279"/>
      <c r="N108" s="279"/>
      <c r="P108" s="6"/>
      <c r="Q108" s="6"/>
      <c r="R108" s="6"/>
    </row>
    <row r="109" spans="1:18" ht="15" x14ac:dyDescent="0.25">
      <c r="B109" s="1162" t="s">
        <v>72</v>
      </c>
      <c r="C109" s="1163"/>
      <c r="D109" s="1163"/>
      <c r="E109" s="1164"/>
      <c r="F109" s="894"/>
      <c r="G109" s="441"/>
      <c r="H109" s="441"/>
      <c r="I109" s="441"/>
      <c r="J109" s="442"/>
      <c r="K109" s="278"/>
      <c r="L109" s="279"/>
      <c r="M109" s="279"/>
      <c r="N109" s="279"/>
      <c r="P109" s="6"/>
      <c r="Q109" s="6"/>
      <c r="R109" s="6"/>
    </row>
    <row r="110" spans="1:18" ht="15" x14ac:dyDescent="0.25">
      <c r="B110" s="1126" t="s">
        <v>73</v>
      </c>
      <c r="C110" s="1127"/>
      <c r="D110" s="1127"/>
      <c r="E110" s="1128"/>
      <c r="F110" s="869"/>
      <c r="G110" s="277"/>
      <c r="H110" s="277"/>
      <c r="I110" s="278"/>
      <c r="J110" s="278"/>
      <c r="K110" s="278"/>
      <c r="L110" s="279"/>
      <c r="M110" s="279"/>
      <c r="N110" s="279"/>
      <c r="P110" s="6"/>
      <c r="Q110" s="6"/>
      <c r="R110" s="6"/>
    </row>
    <row r="111" spans="1:18" ht="13.5" thickBot="1" x14ac:dyDescent="0.25">
      <c r="B111" s="443"/>
      <c r="C111" s="279"/>
      <c r="D111" s="279"/>
      <c r="E111" s="436"/>
      <c r="F111" s="869"/>
      <c r="G111" s="278"/>
      <c r="H111" s="278"/>
      <c r="I111" s="278"/>
      <c r="J111" s="278"/>
      <c r="K111" s="278"/>
      <c r="L111" s="279"/>
      <c r="M111" s="279"/>
      <c r="N111" s="279"/>
      <c r="P111" s="6"/>
      <c r="Q111" s="6"/>
      <c r="R111" s="6"/>
    </row>
    <row r="112" spans="1:18" ht="13.5" thickBot="1" x14ac:dyDescent="0.25">
      <c r="B112" s="280"/>
      <c r="C112" s="281"/>
      <c r="D112" s="281"/>
      <c r="E112" s="282"/>
      <c r="F112" s="950"/>
      <c r="G112" s="283"/>
      <c r="H112" s="283"/>
      <c r="I112" s="283"/>
      <c r="J112" s="284"/>
      <c r="K112" s="284"/>
      <c r="L112" s="285"/>
      <c r="M112" s="285"/>
      <c r="N112" s="286"/>
      <c r="P112" s="6"/>
      <c r="Q112" s="6"/>
      <c r="R112" s="6"/>
    </row>
    <row r="113" spans="1:18" ht="13.5" thickBot="1" x14ac:dyDescent="0.25">
      <c r="B113" s="287"/>
      <c r="C113" s="288"/>
      <c r="D113" s="219" t="s">
        <v>32</v>
      </c>
      <c r="E113" s="289"/>
      <c r="F113" s="951"/>
      <c r="G113" s="290"/>
      <c r="H113" s="290"/>
      <c r="I113" s="290"/>
      <c r="J113" s="291"/>
      <c r="K113" s="291"/>
      <c r="L113" s="288"/>
      <c r="M113" s="288"/>
      <c r="N113" s="292"/>
      <c r="P113" s="6"/>
      <c r="Q113" s="6"/>
      <c r="R113" s="6"/>
    </row>
    <row r="114" spans="1:18" x14ac:dyDescent="0.2">
      <c r="B114" s="287"/>
      <c r="C114" s="293"/>
      <c r="D114" s="293" t="s">
        <v>33</v>
      </c>
      <c r="E114" s="294"/>
      <c r="F114" s="951"/>
      <c r="G114" s="290"/>
      <c r="H114" s="290"/>
      <c r="I114" s="290"/>
      <c r="J114" s="291"/>
      <c r="K114" s="291"/>
      <c r="L114" s="288"/>
      <c r="M114" s="288"/>
      <c r="N114" s="292"/>
      <c r="P114" s="6"/>
      <c r="Q114" s="6"/>
      <c r="R114" s="6"/>
    </row>
    <row r="115" spans="1:18" ht="18.75" thickBot="1" x14ac:dyDescent="0.3">
      <c r="B115" s="295"/>
      <c r="C115" s="296"/>
      <c r="D115" s="296"/>
      <c r="E115" s="297"/>
      <c r="F115" s="952"/>
      <c r="G115" s="298"/>
      <c r="H115" s="298"/>
      <c r="I115" s="298"/>
      <c r="J115" s="299"/>
      <c r="K115" s="299"/>
      <c r="L115" s="300"/>
      <c r="M115" s="300"/>
      <c r="N115" s="301"/>
      <c r="P115" s="6"/>
      <c r="Q115" s="6"/>
      <c r="R115" s="4"/>
    </row>
    <row r="116" spans="1:18" s="4" customFormat="1" ht="25.5" thickBot="1" x14ac:dyDescent="0.3">
      <c r="B116" s="208"/>
      <c r="C116" s="209"/>
      <c r="D116" s="210" t="s">
        <v>0</v>
      </c>
      <c r="E116" s="211" t="s">
        <v>345</v>
      </c>
      <c r="F116" s="949" t="s">
        <v>346</v>
      </c>
      <c r="G116" s="212" t="s">
        <v>347</v>
      </c>
      <c r="H116" s="213" t="s">
        <v>348</v>
      </c>
      <c r="I116" s="213" t="s">
        <v>349</v>
      </c>
      <c r="J116" s="214" t="s">
        <v>350</v>
      </c>
      <c r="K116" s="215" t="s">
        <v>351</v>
      </c>
      <c r="L116" s="63" t="s">
        <v>7</v>
      </c>
      <c r="M116" s="216" t="s">
        <v>8</v>
      </c>
      <c r="N116" s="63" t="s">
        <v>352</v>
      </c>
      <c r="R116" s="6"/>
    </row>
    <row r="117" spans="1:18" ht="13.5" thickBot="1" x14ac:dyDescent="0.25">
      <c r="A117" s="1">
        <v>34</v>
      </c>
      <c r="B117" s="444">
        <v>1361</v>
      </c>
      <c r="C117" s="445"/>
      <c r="D117" s="198" t="s">
        <v>74</v>
      </c>
      <c r="E117" s="128">
        <v>143</v>
      </c>
      <c r="F117" s="865">
        <v>150</v>
      </c>
      <c r="G117" s="79">
        <v>150</v>
      </c>
      <c r="H117" s="33">
        <v>109</v>
      </c>
      <c r="I117" s="248">
        <v>150</v>
      </c>
      <c r="J117" s="125">
        <v>150</v>
      </c>
      <c r="K117" s="195">
        <f>J117-F117</f>
        <v>0</v>
      </c>
      <c r="L117" s="23">
        <v>150</v>
      </c>
      <c r="M117" s="22">
        <v>150</v>
      </c>
      <c r="N117" s="23">
        <v>150</v>
      </c>
      <c r="P117" s="6"/>
      <c r="Q117" s="6"/>
      <c r="R117" s="6"/>
    </row>
    <row r="118" spans="1:18" ht="13.5" thickBot="1" x14ac:dyDescent="0.25">
      <c r="B118" s="29"/>
      <c r="C118" s="369"/>
      <c r="D118" s="390" t="s">
        <v>47</v>
      </c>
      <c r="E118" s="446">
        <f>SUM(E117)</f>
        <v>143</v>
      </c>
      <c r="F118" s="860">
        <f>SUM(F117:F117)</f>
        <v>150</v>
      </c>
      <c r="G118" s="132">
        <f>SUM(G117:G117)</f>
        <v>150</v>
      </c>
      <c r="H118" s="221">
        <f>SUM(H117:H117)</f>
        <v>109</v>
      </c>
      <c r="I118" s="132">
        <f>SUM(I117:I117)</f>
        <v>150</v>
      </c>
      <c r="J118" s="222">
        <f>SUM(J117:J117)</f>
        <v>150</v>
      </c>
      <c r="K118" s="132">
        <f>J118-F118</f>
        <v>0</v>
      </c>
      <c r="L118" s="414">
        <f>SUM(L117:L117)</f>
        <v>150</v>
      </c>
      <c r="M118" s="132">
        <f>SUM(M117:M117)</f>
        <v>150</v>
      </c>
      <c r="N118" s="132">
        <f>SUM(N117:N117)</f>
        <v>150</v>
      </c>
      <c r="P118" s="6"/>
      <c r="Q118" s="6"/>
      <c r="R118" s="6"/>
    </row>
    <row r="119" spans="1:18" x14ac:dyDescent="0.2">
      <c r="B119" s="280"/>
      <c r="C119" s="281"/>
      <c r="D119" s="281"/>
      <c r="E119" s="282"/>
      <c r="F119" s="950"/>
      <c r="G119" s="283"/>
      <c r="H119" s="283"/>
      <c r="I119" s="283"/>
      <c r="J119" s="284"/>
      <c r="K119" s="284"/>
      <c r="L119" s="285"/>
      <c r="M119" s="285"/>
      <c r="N119" s="286"/>
      <c r="P119" s="6"/>
      <c r="Q119" s="6"/>
      <c r="R119" s="6"/>
    </row>
    <row r="120" spans="1:18" x14ac:dyDescent="0.2">
      <c r="B120" s="287"/>
      <c r="C120" s="293"/>
      <c r="D120" s="293" t="s">
        <v>48</v>
      </c>
      <c r="E120" s="294"/>
      <c r="F120" s="951"/>
      <c r="G120" s="290"/>
      <c r="H120" s="290"/>
      <c r="I120" s="290"/>
      <c r="J120" s="291"/>
      <c r="K120" s="291"/>
      <c r="L120" s="288"/>
      <c r="M120" s="288"/>
      <c r="N120" s="292"/>
      <c r="P120" s="6"/>
      <c r="Q120" s="6"/>
      <c r="R120" s="6"/>
    </row>
    <row r="121" spans="1:18" ht="18.75" thickBot="1" x14ac:dyDescent="0.3">
      <c r="B121" s="295"/>
      <c r="C121" s="296"/>
      <c r="D121" s="296"/>
      <c r="E121" s="297"/>
      <c r="F121" s="952"/>
      <c r="G121" s="298"/>
      <c r="H121" s="298"/>
      <c r="I121" s="298"/>
      <c r="J121" s="299"/>
      <c r="K121" s="299"/>
      <c r="L121" s="300"/>
      <c r="M121" s="300"/>
      <c r="N121" s="301"/>
      <c r="P121" s="6"/>
      <c r="Q121" s="6"/>
      <c r="R121" s="4"/>
    </row>
    <row r="122" spans="1:18" s="4" customFormat="1" ht="25.5" thickBot="1" x14ac:dyDescent="0.3">
      <c r="B122" s="208"/>
      <c r="C122" s="209"/>
      <c r="D122" s="210" t="s">
        <v>0</v>
      </c>
      <c r="E122" s="211" t="s">
        <v>345</v>
      </c>
      <c r="F122" s="949" t="s">
        <v>346</v>
      </c>
      <c r="G122" s="212" t="s">
        <v>347</v>
      </c>
      <c r="H122" s="213" t="s">
        <v>348</v>
      </c>
      <c r="I122" s="213" t="s">
        <v>349</v>
      </c>
      <c r="J122" s="214" t="s">
        <v>350</v>
      </c>
      <c r="K122" s="215" t="s">
        <v>351</v>
      </c>
      <c r="L122" s="63" t="s">
        <v>7</v>
      </c>
      <c r="M122" s="216" t="s">
        <v>8</v>
      </c>
      <c r="N122" s="63" t="s">
        <v>352</v>
      </c>
      <c r="R122" s="6"/>
    </row>
    <row r="123" spans="1:18" x14ac:dyDescent="0.2">
      <c r="A123" s="1">
        <v>35</v>
      </c>
      <c r="B123" s="103">
        <v>2212</v>
      </c>
      <c r="C123" s="445">
        <v>2169</v>
      </c>
      <c r="D123" s="447" t="s">
        <v>75</v>
      </c>
      <c r="E123" s="448">
        <v>32</v>
      </c>
      <c r="F123" s="865">
        <v>100</v>
      </c>
      <c r="G123" s="108">
        <v>100</v>
      </c>
      <c r="H123" s="34">
        <v>208</v>
      </c>
      <c r="I123" s="248">
        <v>208</v>
      </c>
      <c r="J123" s="125">
        <v>100</v>
      </c>
      <c r="K123" s="79">
        <f>J123-F123</f>
        <v>0</v>
      </c>
      <c r="L123" s="22">
        <v>100</v>
      </c>
      <c r="M123" s="21">
        <v>100</v>
      </c>
      <c r="N123" s="434">
        <v>100</v>
      </c>
      <c r="P123" s="6"/>
      <c r="Q123" s="6"/>
      <c r="R123" s="6"/>
    </row>
    <row r="124" spans="1:18" ht="13.5" thickBot="1" x14ac:dyDescent="0.25">
      <c r="A124" s="1">
        <v>36</v>
      </c>
      <c r="B124" s="449">
        <v>2324</v>
      </c>
      <c r="C124" s="85">
        <v>2169</v>
      </c>
      <c r="D124" s="450" t="s">
        <v>76</v>
      </c>
      <c r="E124" s="451">
        <v>4</v>
      </c>
      <c r="F124" s="895">
        <v>0</v>
      </c>
      <c r="G124" s="89">
        <v>0</v>
      </c>
      <c r="H124" s="88">
        <v>7</v>
      </c>
      <c r="I124" s="388">
        <v>7</v>
      </c>
      <c r="J124" s="91">
        <v>0</v>
      </c>
      <c r="K124" s="452">
        <f>J124-F124</f>
        <v>0</v>
      </c>
      <c r="L124" s="84">
        <v>0</v>
      </c>
      <c r="M124" s="92">
        <v>0</v>
      </c>
      <c r="N124" s="93">
        <v>0</v>
      </c>
      <c r="P124" s="6"/>
      <c r="Q124" s="6"/>
      <c r="R124" s="6"/>
    </row>
    <row r="125" spans="1:18" ht="13.5" thickBot="1" x14ac:dyDescent="0.25">
      <c r="B125" s="453"/>
      <c r="C125" s="454"/>
      <c r="D125" s="455" t="s">
        <v>47</v>
      </c>
      <c r="E125" s="456">
        <f t="shared" ref="E125:J125" si="34">SUM(E123:E124)</f>
        <v>36</v>
      </c>
      <c r="F125" s="860">
        <f t="shared" si="34"/>
        <v>100</v>
      </c>
      <c r="G125" s="457">
        <f t="shared" si="34"/>
        <v>100</v>
      </c>
      <c r="H125" s="132">
        <f t="shared" si="34"/>
        <v>215</v>
      </c>
      <c r="I125" s="458">
        <f t="shared" si="34"/>
        <v>215</v>
      </c>
      <c r="J125" s="222">
        <f t="shared" si="34"/>
        <v>100</v>
      </c>
      <c r="K125" s="459">
        <f>J125-F125</f>
        <v>0</v>
      </c>
      <c r="L125" s="460">
        <f>SUM(L123:L124)</f>
        <v>100</v>
      </c>
      <c r="M125" s="461">
        <f>SUM(M123:M124)</f>
        <v>100</v>
      </c>
      <c r="N125" s="462">
        <f>SUM(N123:N124)</f>
        <v>100</v>
      </c>
      <c r="P125" s="6"/>
      <c r="Q125" s="6"/>
      <c r="R125" s="6"/>
    </row>
    <row r="126" spans="1:18" ht="15" thickBot="1" x14ac:dyDescent="0.25">
      <c r="B126" s="1126" t="s">
        <v>77</v>
      </c>
      <c r="C126" s="275"/>
      <c r="D126" s="275"/>
      <c r="E126" s="416"/>
      <c r="F126" s="896"/>
      <c r="G126" s="275"/>
      <c r="H126" s="275"/>
      <c r="I126" s="274"/>
      <c r="J126" s="275"/>
      <c r="K126" s="278"/>
      <c r="L126" s="279"/>
      <c r="M126" s="279"/>
      <c r="N126" s="279"/>
      <c r="P126" s="6"/>
      <c r="Q126" s="6"/>
      <c r="R126" s="6"/>
    </row>
    <row r="127" spans="1:18" ht="13.5" thickBot="1" x14ac:dyDescent="0.25">
      <c r="B127" s="280"/>
      <c r="C127" s="281"/>
      <c r="D127" s="281"/>
      <c r="E127" s="282"/>
      <c r="F127" s="950"/>
      <c r="G127" s="283"/>
      <c r="H127" s="283"/>
      <c r="I127" s="283"/>
      <c r="J127" s="284"/>
      <c r="K127" s="284"/>
      <c r="L127" s="285"/>
      <c r="M127" s="285"/>
      <c r="N127" s="286"/>
      <c r="P127" s="6"/>
      <c r="Q127" s="6"/>
      <c r="R127" s="6"/>
    </row>
    <row r="128" spans="1:18" ht="13.5" thickBot="1" x14ac:dyDescent="0.25">
      <c r="B128" s="287"/>
      <c r="C128" s="288"/>
      <c r="D128" s="219" t="s">
        <v>32</v>
      </c>
      <c r="E128" s="289"/>
      <c r="F128" s="951"/>
      <c r="G128" s="290"/>
      <c r="H128" s="290"/>
      <c r="I128" s="290"/>
      <c r="J128" s="291"/>
      <c r="K128" s="291"/>
      <c r="L128" s="288"/>
      <c r="M128" s="288"/>
      <c r="N128" s="292"/>
      <c r="P128" s="6"/>
      <c r="Q128" s="6"/>
      <c r="R128" s="6"/>
    </row>
    <row r="129" spans="1:18" x14ac:dyDescent="0.2">
      <c r="B129" s="287"/>
      <c r="C129" s="293"/>
      <c r="D129" s="293" t="s">
        <v>33</v>
      </c>
      <c r="E129" s="294"/>
      <c r="F129" s="951"/>
      <c r="G129" s="290"/>
      <c r="H129" s="290"/>
      <c r="I129" s="290"/>
      <c r="J129" s="291"/>
      <c r="K129" s="291"/>
      <c r="L129" s="288"/>
      <c r="M129" s="288"/>
      <c r="N129" s="292"/>
      <c r="P129" s="6"/>
      <c r="Q129" s="6"/>
      <c r="R129" s="6"/>
    </row>
    <row r="130" spans="1:18" ht="18.75" thickBot="1" x14ac:dyDescent="0.3">
      <c r="B130" s="295"/>
      <c r="C130" s="296"/>
      <c r="D130" s="296"/>
      <c r="E130" s="297"/>
      <c r="F130" s="952"/>
      <c r="G130" s="298"/>
      <c r="H130" s="298"/>
      <c r="I130" s="298"/>
      <c r="J130" s="299"/>
      <c r="K130" s="299"/>
      <c r="L130" s="300"/>
      <c r="M130" s="300"/>
      <c r="N130" s="301"/>
      <c r="P130" s="6"/>
      <c r="Q130" s="6"/>
      <c r="R130" s="4"/>
    </row>
    <row r="131" spans="1:18" s="4" customFormat="1" ht="25.5" thickBot="1" x14ac:dyDescent="0.3">
      <c r="B131" s="208"/>
      <c r="C131" s="209"/>
      <c r="D131" s="210" t="s">
        <v>0</v>
      </c>
      <c r="E131" s="211" t="s">
        <v>345</v>
      </c>
      <c r="F131" s="949" t="s">
        <v>346</v>
      </c>
      <c r="G131" s="212" t="s">
        <v>347</v>
      </c>
      <c r="H131" s="213" t="s">
        <v>348</v>
      </c>
      <c r="I131" s="213" t="s">
        <v>349</v>
      </c>
      <c r="J131" s="214" t="s">
        <v>350</v>
      </c>
      <c r="K131" s="215" t="s">
        <v>351</v>
      </c>
      <c r="L131" s="63" t="s">
        <v>7</v>
      </c>
      <c r="M131" s="216" t="s">
        <v>8</v>
      </c>
      <c r="N131" s="63" t="s">
        <v>352</v>
      </c>
      <c r="R131" s="6"/>
    </row>
    <row r="132" spans="1:18" ht="13.5" thickBot="1" x14ac:dyDescent="0.25">
      <c r="A132" s="1">
        <v>37</v>
      </c>
      <c r="B132" s="329">
        <v>1361</v>
      </c>
      <c r="C132" s="330"/>
      <c r="D132" s="463" t="s">
        <v>78</v>
      </c>
      <c r="E132" s="464">
        <v>167</v>
      </c>
      <c r="F132" s="877">
        <v>150</v>
      </c>
      <c r="G132" s="170">
        <v>150</v>
      </c>
      <c r="H132" s="51">
        <v>104</v>
      </c>
      <c r="I132" s="51">
        <v>150</v>
      </c>
      <c r="J132" s="333">
        <v>150</v>
      </c>
      <c r="K132" s="183">
        <f>J132-F132</f>
        <v>0</v>
      </c>
      <c r="L132" s="70">
        <v>150</v>
      </c>
      <c r="M132" s="465">
        <v>150</v>
      </c>
      <c r="N132" s="433">
        <v>150</v>
      </c>
      <c r="P132" s="6"/>
      <c r="Q132" s="6"/>
      <c r="R132" s="6"/>
    </row>
    <row r="133" spans="1:18" ht="13.5" thickBot="1" x14ac:dyDescent="0.25">
      <c r="B133" s="29"/>
      <c r="C133" s="466"/>
      <c r="D133" s="63" t="s">
        <v>81</v>
      </c>
      <c r="E133" s="137">
        <f>SUM(E132)</f>
        <v>167</v>
      </c>
      <c r="F133" s="860">
        <f t="shared" ref="F133:N133" si="35">SUM(F132:F132)</f>
        <v>150</v>
      </c>
      <c r="G133" s="221">
        <f t="shared" si="35"/>
        <v>150</v>
      </c>
      <c r="H133" s="132">
        <f t="shared" si="35"/>
        <v>104</v>
      </c>
      <c r="I133" s="132">
        <f t="shared" si="35"/>
        <v>150</v>
      </c>
      <c r="J133" s="222">
        <f t="shared" si="35"/>
        <v>150</v>
      </c>
      <c r="K133" s="132">
        <f t="shared" si="35"/>
        <v>0</v>
      </c>
      <c r="L133" s="724">
        <f t="shared" si="35"/>
        <v>150</v>
      </c>
      <c r="M133" s="1183">
        <f t="shared" si="35"/>
        <v>150</v>
      </c>
      <c r="N133" s="725">
        <f t="shared" si="35"/>
        <v>150</v>
      </c>
      <c r="P133" s="6"/>
      <c r="Q133" s="6"/>
      <c r="R133" s="6"/>
    </row>
    <row r="134" spans="1:18" x14ac:dyDescent="0.2">
      <c r="B134" s="468"/>
      <c r="C134" s="285"/>
      <c r="D134" s="285"/>
      <c r="E134" s="469"/>
      <c r="F134" s="950"/>
      <c r="G134" s="284"/>
      <c r="H134" s="284"/>
      <c r="I134" s="284"/>
      <c r="J134" s="284"/>
      <c r="K134" s="284"/>
      <c r="L134" s="285"/>
      <c r="M134" s="285"/>
      <c r="N134" s="286"/>
      <c r="P134" s="6"/>
      <c r="Q134" s="6"/>
      <c r="R134" s="6"/>
    </row>
    <row r="135" spans="1:18" x14ac:dyDescent="0.2">
      <c r="B135" s="287"/>
      <c r="C135" s="293"/>
      <c r="D135" s="293" t="s">
        <v>48</v>
      </c>
      <c r="E135" s="294"/>
      <c r="F135" s="951"/>
      <c r="G135" s="290"/>
      <c r="H135" s="290"/>
      <c r="I135" s="290"/>
      <c r="J135" s="291"/>
      <c r="K135" s="291"/>
      <c r="L135" s="288"/>
      <c r="M135" s="288"/>
      <c r="N135" s="292"/>
      <c r="P135" s="6"/>
      <c r="Q135" s="6"/>
      <c r="R135" s="6"/>
    </row>
    <row r="136" spans="1:18" ht="18.75" thickBot="1" x14ac:dyDescent="0.3">
      <c r="B136" s="295"/>
      <c r="C136" s="296"/>
      <c r="D136" s="296"/>
      <c r="E136" s="297"/>
      <c r="F136" s="952"/>
      <c r="G136" s="298"/>
      <c r="H136" s="298"/>
      <c r="I136" s="298"/>
      <c r="J136" s="299"/>
      <c r="K136" s="299"/>
      <c r="L136" s="300"/>
      <c r="M136" s="300"/>
      <c r="N136" s="301"/>
      <c r="P136" s="6"/>
      <c r="Q136" s="6"/>
      <c r="R136" s="4"/>
    </row>
    <row r="137" spans="1:18" s="4" customFormat="1" ht="25.5" thickBot="1" x14ac:dyDescent="0.3">
      <c r="B137" s="208"/>
      <c r="C137" s="209"/>
      <c r="D137" s="210" t="s">
        <v>0</v>
      </c>
      <c r="E137" s="211" t="s">
        <v>345</v>
      </c>
      <c r="F137" s="949" t="s">
        <v>346</v>
      </c>
      <c r="G137" s="212" t="s">
        <v>347</v>
      </c>
      <c r="H137" s="213" t="s">
        <v>348</v>
      </c>
      <c r="I137" s="213" t="s">
        <v>349</v>
      </c>
      <c r="J137" s="214" t="s">
        <v>350</v>
      </c>
      <c r="K137" s="215" t="s">
        <v>351</v>
      </c>
      <c r="L137" s="701" t="s">
        <v>7</v>
      </c>
      <c r="M137" s="216" t="s">
        <v>8</v>
      </c>
      <c r="N137" s="63" t="s">
        <v>352</v>
      </c>
      <c r="R137" s="6"/>
    </row>
    <row r="138" spans="1:18" x14ac:dyDescent="0.2">
      <c r="A138" s="1">
        <v>38</v>
      </c>
      <c r="B138" s="471">
        <v>2212</v>
      </c>
      <c r="C138" s="472">
        <v>2212</v>
      </c>
      <c r="D138" s="473" t="s">
        <v>79</v>
      </c>
      <c r="E138" s="474">
        <v>66</v>
      </c>
      <c r="F138" s="897">
        <v>50</v>
      </c>
      <c r="G138" s="476">
        <v>50</v>
      </c>
      <c r="H138" s="477">
        <v>44</v>
      </c>
      <c r="I138" s="476">
        <v>50</v>
      </c>
      <c r="J138" s="478">
        <v>50</v>
      </c>
      <c r="K138" s="34">
        <f>J138-F138</f>
        <v>0</v>
      </c>
      <c r="L138" s="479">
        <v>50</v>
      </c>
      <c r="M138" s="477">
        <v>50</v>
      </c>
      <c r="N138" s="480">
        <v>50</v>
      </c>
      <c r="P138" s="6"/>
      <c r="Q138" s="6"/>
      <c r="R138" s="6"/>
    </row>
    <row r="139" spans="1:18" ht="13.5" thickBot="1" x14ac:dyDescent="0.25">
      <c r="A139" s="1">
        <v>39</v>
      </c>
      <c r="B139" s="363">
        <v>2324</v>
      </c>
      <c r="C139" s="364">
        <v>2212</v>
      </c>
      <c r="D139" s="481" t="s">
        <v>80</v>
      </c>
      <c r="E139" s="482">
        <v>7</v>
      </c>
      <c r="F139" s="898">
        <v>0</v>
      </c>
      <c r="G139" s="172">
        <v>0</v>
      </c>
      <c r="H139" s="483">
        <v>9</v>
      </c>
      <c r="I139" s="172">
        <v>9</v>
      </c>
      <c r="J139" s="484">
        <v>0</v>
      </c>
      <c r="K139" s="88">
        <f>J139-F139</f>
        <v>0</v>
      </c>
      <c r="L139" s="84">
        <v>0</v>
      </c>
      <c r="M139" s="92">
        <v>0</v>
      </c>
      <c r="N139" s="93">
        <v>0</v>
      </c>
      <c r="P139" s="6"/>
      <c r="Q139" s="6"/>
      <c r="R139" s="6"/>
    </row>
    <row r="140" spans="1:18" ht="13.5" thickBot="1" x14ac:dyDescent="0.25">
      <c r="B140" s="216"/>
      <c r="C140" s="485"/>
      <c r="D140" s="1184" t="s">
        <v>81</v>
      </c>
      <c r="E140" s="545">
        <f t="shared" ref="E140:J140" si="36">SUM(E138:E139)</f>
        <v>73</v>
      </c>
      <c r="F140" s="1185">
        <f t="shared" si="36"/>
        <v>50</v>
      </c>
      <c r="G140" s="1186">
        <f t="shared" si="36"/>
        <v>50</v>
      </c>
      <c r="H140" s="1187">
        <f t="shared" si="36"/>
        <v>53</v>
      </c>
      <c r="I140" s="1186">
        <f t="shared" si="36"/>
        <v>59</v>
      </c>
      <c r="J140" s="1188">
        <f t="shared" si="36"/>
        <v>50</v>
      </c>
      <c r="K140" s="132">
        <f>J140-F140</f>
        <v>0</v>
      </c>
      <c r="L140" s="1189">
        <f>SUM(L138:L139)</f>
        <v>50</v>
      </c>
      <c r="M140" s="1187">
        <f>SUM(M138:M139)</f>
        <v>50</v>
      </c>
      <c r="N140" s="1190">
        <f>SUM(N138:N139)</f>
        <v>50</v>
      </c>
      <c r="P140" s="6"/>
      <c r="Q140" s="6"/>
      <c r="R140" s="6"/>
    </row>
    <row r="141" spans="1:18" x14ac:dyDescent="0.2">
      <c r="B141" s="200"/>
      <c r="C141" s="200"/>
      <c r="D141" s="722"/>
      <c r="E141" s="723"/>
      <c r="F141" s="1191"/>
      <c r="G141" s="352"/>
      <c r="H141" s="352"/>
      <c r="I141" s="352"/>
      <c r="J141" s="1191"/>
      <c r="K141" s="393"/>
      <c r="L141" s="352"/>
      <c r="M141" s="352"/>
      <c r="N141" s="352"/>
      <c r="P141" s="6"/>
      <c r="Q141" s="6"/>
      <c r="R141" s="6"/>
    </row>
    <row r="142" spans="1:18" x14ac:dyDescent="0.2">
      <c r="B142" s="200"/>
      <c r="C142" s="200"/>
      <c r="D142" s="722"/>
      <c r="E142" s="723"/>
      <c r="F142" s="1191"/>
      <c r="G142" s="352"/>
      <c r="H142" s="352"/>
      <c r="I142" s="352"/>
      <c r="J142" s="1191"/>
      <c r="K142" s="393"/>
      <c r="L142" s="352"/>
      <c r="M142" s="352"/>
      <c r="N142" s="352"/>
      <c r="P142" s="6"/>
      <c r="Q142" s="6"/>
      <c r="R142" s="6"/>
    </row>
    <row r="143" spans="1:18" x14ac:dyDescent="0.2">
      <c r="B143" s="200"/>
      <c r="C143" s="200"/>
      <c r="D143" s="722"/>
      <c r="E143" s="723"/>
      <c r="F143" s="1191"/>
      <c r="G143" s="352"/>
      <c r="H143" s="352"/>
      <c r="I143" s="352"/>
      <c r="J143" s="738"/>
      <c r="K143" s="393"/>
      <c r="L143" s="352"/>
      <c r="M143" s="352"/>
      <c r="N143" s="352"/>
      <c r="P143" s="6"/>
      <c r="Q143" s="6"/>
      <c r="R143" s="6"/>
    </row>
    <row r="144" spans="1:18" ht="14.25" x14ac:dyDescent="0.2">
      <c r="B144" s="1126" t="s">
        <v>419</v>
      </c>
      <c r="C144" s="1122"/>
      <c r="D144" s="1192"/>
      <c r="E144" s="1193"/>
      <c r="F144" s="1191"/>
      <c r="G144" s="352"/>
      <c r="H144" s="352"/>
      <c r="I144" s="352"/>
      <c r="J144" s="738"/>
      <c r="K144" s="393"/>
      <c r="L144" s="352"/>
      <c r="M144" s="352"/>
      <c r="N144" s="352"/>
      <c r="P144" s="6"/>
      <c r="Q144" s="6"/>
      <c r="R144" s="6"/>
    </row>
    <row r="145" spans="1:18" ht="13.5" thickBot="1" x14ac:dyDescent="0.25">
      <c r="B145" s="274"/>
      <c r="C145" s="200"/>
      <c r="D145" s="722"/>
      <c r="E145" s="723"/>
      <c r="F145" s="1191"/>
      <c r="G145" s="352"/>
      <c r="H145" s="352"/>
      <c r="I145" s="352"/>
      <c r="J145" s="738"/>
      <c r="K145" s="393"/>
      <c r="L145" s="352"/>
      <c r="M145" s="352"/>
      <c r="N145" s="352"/>
      <c r="P145" s="6"/>
      <c r="Q145" s="6"/>
      <c r="R145" s="6"/>
    </row>
    <row r="146" spans="1:18" ht="13.5" thickBot="1" x14ac:dyDescent="0.25">
      <c r="B146" s="468"/>
      <c r="C146" s="285"/>
      <c r="D146" s="285"/>
      <c r="E146" s="469"/>
      <c r="F146" s="950"/>
      <c r="G146" s="284"/>
      <c r="H146" s="284"/>
      <c r="I146" s="284"/>
      <c r="J146" s="284"/>
      <c r="K146" s="284"/>
      <c r="L146" s="285"/>
      <c r="M146" s="285"/>
      <c r="N146" s="286"/>
      <c r="P146" s="6"/>
      <c r="Q146" s="6"/>
      <c r="R146" s="6"/>
    </row>
    <row r="147" spans="1:18" ht="13.5" thickBot="1" x14ac:dyDescent="0.25">
      <c r="B147" s="499"/>
      <c r="C147" s="288"/>
      <c r="D147" s="219" t="s">
        <v>32</v>
      </c>
      <c r="E147" s="289"/>
      <c r="F147" s="951"/>
      <c r="G147" s="291"/>
      <c r="H147" s="291"/>
      <c r="I147" s="291"/>
      <c r="J147" s="291"/>
      <c r="K147" s="291"/>
      <c r="L147" s="288"/>
      <c r="M147" s="288"/>
      <c r="N147" s="292"/>
      <c r="P147" s="6"/>
      <c r="Q147" s="6"/>
      <c r="R147" s="6"/>
    </row>
    <row r="148" spans="1:18" x14ac:dyDescent="0.2">
      <c r="B148" s="287"/>
      <c r="C148" s="293"/>
      <c r="D148" s="293" t="s">
        <v>48</v>
      </c>
      <c r="E148" s="294"/>
      <c r="F148" s="951"/>
      <c r="G148" s="290"/>
      <c r="H148" s="290"/>
      <c r="I148" s="290"/>
      <c r="J148" s="291"/>
      <c r="K148" s="291"/>
      <c r="L148" s="288"/>
      <c r="M148" s="288"/>
      <c r="N148" s="292"/>
      <c r="P148" s="6"/>
      <c r="Q148" s="6"/>
      <c r="R148" s="6"/>
    </row>
    <row r="149" spans="1:18" ht="18.75" thickBot="1" x14ac:dyDescent="0.3">
      <c r="B149" s="295"/>
      <c r="C149" s="296"/>
      <c r="D149" s="296"/>
      <c r="E149" s="297"/>
      <c r="F149" s="952"/>
      <c r="G149" s="298"/>
      <c r="H149" s="298"/>
      <c r="I149" s="298"/>
      <c r="J149" s="299"/>
      <c r="K149" s="299"/>
      <c r="L149" s="300"/>
      <c r="M149" s="300"/>
      <c r="N149" s="301"/>
      <c r="P149" s="6"/>
      <c r="Q149" s="6"/>
      <c r="R149" s="4"/>
    </row>
    <row r="150" spans="1:18" s="4" customFormat="1" ht="25.5" thickBot="1" x14ac:dyDescent="0.3">
      <c r="B150" s="208"/>
      <c r="C150" s="209"/>
      <c r="D150" s="210" t="s">
        <v>0</v>
      </c>
      <c r="E150" s="211" t="s">
        <v>345</v>
      </c>
      <c r="F150" s="949" t="s">
        <v>346</v>
      </c>
      <c r="G150" s="212" t="s">
        <v>347</v>
      </c>
      <c r="H150" s="213" t="s">
        <v>348</v>
      </c>
      <c r="I150" s="213" t="s">
        <v>349</v>
      </c>
      <c r="J150" s="214" t="s">
        <v>350</v>
      </c>
      <c r="K150" s="215" t="s">
        <v>351</v>
      </c>
      <c r="L150" s="62" t="s">
        <v>7</v>
      </c>
      <c r="M150" s="216" t="s">
        <v>8</v>
      </c>
      <c r="N150" s="63" t="s">
        <v>352</v>
      </c>
      <c r="R150" s="6"/>
    </row>
    <row r="151" spans="1:18" x14ac:dyDescent="0.2">
      <c r="A151" s="1">
        <v>40</v>
      </c>
      <c r="B151" s="500">
        <v>2324</v>
      </c>
      <c r="C151" s="501">
        <v>2212</v>
      </c>
      <c r="D151" s="502" t="s">
        <v>105</v>
      </c>
      <c r="E151" s="503">
        <v>0</v>
      </c>
      <c r="F151" s="901">
        <v>0</v>
      </c>
      <c r="G151" s="503">
        <v>17</v>
      </c>
      <c r="H151" s="504">
        <v>17</v>
      </c>
      <c r="I151" s="503">
        <v>17</v>
      </c>
      <c r="J151" s="505">
        <v>0</v>
      </c>
      <c r="K151" s="228">
        <v>0</v>
      </c>
      <c r="L151" s="506">
        <v>0</v>
      </c>
      <c r="M151" s="475">
        <v>0</v>
      </c>
      <c r="N151" s="507">
        <v>0</v>
      </c>
      <c r="P151" s="6"/>
      <c r="Q151" s="6"/>
      <c r="R151" s="6"/>
    </row>
    <row r="152" spans="1:18" ht="13.5" thickBot="1" x14ac:dyDescent="0.25">
      <c r="A152" s="1">
        <v>41</v>
      </c>
      <c r="B152" s="1064">
        <v>2324</v>
      </c>
      <c r="C152" s="1065">
        <v>2219</v>
      </c>
      <c r="D152" s="1066" t="s">
        <v>420</v>
      </c>
      <c r="E152" s="1067">
        <v>21</v>
      </c>
      <c r="F152" s="1068">
        <v>0</v>
      </c>
      <c r="G152" s="1067">
        <v>0</v>
      </c>
      <c r="H152" s="564">
        <v>0</v>
      </c>
      <c r="I152" s="1067">
        <v>0</v>
      </c>
      <c r="J152" s="1069">
        <v>0</v>
      </c>
      <c r="K152" s="129">
        <v>0</v>
      </c>
      <c r="L152" s="530">
        <v>0</v>
      </c>
      <c r="M152" s="1070">
        <v>0</v>
      </c>
      <c r="N152" s="192">
        <v>0</v>
      </c>
      <c r="P152" s="6"/>
      <c r="Q152" s="6"/>
      <c r="R152" s="6"/>
    </row>
    <row r="153" spans="1:18" ht="13.5" thickBot="1" x14ac:dyDescent="0.25">
      <c r="B153" s="1071"/>
      <c r="C153" s="1072"/>
      <c r="D153" s="343" t="s">
        <v>421</v>
      </c>
      <c r="E153" s="1073">
        <f t="shared" ref="E153:N153" si="37">SUM(E151:E152)</f>
        <v>21</v>
      </c>
      <c r="F153" s="1074">
        <f t="shared" si="37"/>
        <v>0</v>
      </c>
      <c r="G153" s="1074">
        <f t="shared" si="37"/>
        <v>17</v>
      </c>
      <c r="H153" s="1074">
        <f t="shared" si="37"/>
        <v>17</v>
      </c>
      <c r="I153" s="1074">
        <f t="shared" si="37"/>
        <v>17</v>
      </c>
      <c r="J153" s="1075">
        <f t="shared" si="37"/>
        <v>0</v>
      </c>
      <c r="K153" s="1074">
        <f t="shared" si="37"/>
        <v>0</v>
      </c>
      <c r="L153" s="1074">
        <f t="shared" si="37"/>
        <v>0</v>
      </c>
      <c r="M153" s="1074">
        <f t="shared" si="37"/>
        <v>0</v>
      </c>
      <c r="N153" s="1074">
        <f t="shared" si="37"/>
        <v>0</v>
      </c>
      <c r="P153" s="6"/>
      <c r="Q153" s="6"/>
      <c r="R153" s="6"/>
    </row>
    <row r="154" spans="1:18" x14ac:dyDescent="0.2">
      <c r="A154" s="1">
        <v>42</v>
      </c>
      <c r="B154" s="500">
        <v>2132</v>
      </c>
      <c r="C154" s="501">
        <v>3111</v>
      </c>
      <c r="D154" s="502" t="s">
        <v>84</v>
      </c>
      <c r="E154" s="503">
        <v>75</v>
      </c>
      <c r="F154" s="901">
        <v>50</v>
      </c>
      <c r="G154" s="503">
        <v>50</v>
      </c>
      <c r="H154" s="504">
        <v>65</v>
      </c>
      <c r="I154" s="503">
        <v>65</v>
      </c>
      <c r="J154" s="505">
        <v>70</v>
      </c>
      <c r="K154" s="228">
        <f>J154-F154</f>
        <v>20</v>
      </c>
      <c r="L154" s="506">
        <v>70</v>
      </c>
      <c r="M154" s="475">
        <v>70</v>
      </c>
      <c r="N154" s="507">
        <v>70</v>
      </c>
      <c r="P154" s="6"/>
      <c r="Q154" s="6"/>
      <c r="R154" s="6"/>
    </row>
    <row r="155" spans="1:18" x14ac:dyDescent="0.2">
      <c r="A155" s="1">
        <v>43</v>
      </c>
      <c r="B155" s="1076">
        <v>2322</v>
      </c>
      <c r="C155" s="1077">
        <v>3111</v>
      </c>
      <c r="D155" s="1078" t="s">
        <v>85</v>
      </c>
      <c r="E155" s="558">
        <v>12</v>
      </c>
      <c r="F155" s="904">
        <v>0</v>
      </c>
      <c r="G155" s="558">
        <v>5</v>
      </c>
      <c r="H155" s="523">
        <v>142</v>
      </c>
      <c r="I155" s="558">
        <v>142</v>
      </c>
      <c r="J155" s="525">
        <v>0</v>
      </c>
      <c r="K155" s="237">
        <f>J155-F155</f>
        <v>0</v>
      </c>
      <c r="L155" s="331">
        <v>0</v>
      </c>
      <c r="M155" s="332">
        <v>0</v>
      </c>
      <c r="N155" s="814">
        <v>0</v>
      </c>
      <c r="P155" s="6"/>
      <c r="Q155" s="6"/>
      <c r="R155" s="6"/>
    </row>
    <row r="156" spans="1:18" ht="13.5" thickBot="1" x14ac:dyDescent="0.25">
      <c r="A156" s="1">
        <v>44</v>
      </c>
      <c r="B156" s="1064">
        <v>2324</v>
      </c>
      <c r="C156" s="1065">
        <v>3111</v>
      </c>
      <c r="D156" s="1066" t="s">
        <v>107</v>
      </c>
      <c r="E156" s="1067">
        <v>9</v>
      </c>
      <c r="F156" s="1068">
        <v>0</v>
      </c>
      <c r="G156" s="1067">
        <v>0</v>
      </c>
      <c r="H156" s="564">
        <v>0</v>
      </c>
      <c r="I156" s="1067">
        <v>0</v>
      </c>
      <c r="J156" s="1069">
        <v>0</v>
      </c>
      <c r="K156" s="129">
        <v>0</v>
      </c>
      <c r="L156" s="530">
        <v>0</v>
      </c>
      <c r="M156" s="1070">
        <v>0</v>
      </c>
      <c r="N156" s="192">
        <v>0</v>
      </c>
      <c r="P156" s="6"/>
      <c r="Q156" s="6"/>
      <c r="R156" s="6"/>
    </row>
    <row r="157" spans="1:18" ht="13.5" thickBot="1" x14ac:dyDescent="0.25">
      <c r="B157" s="314"/>
      <c r="C157" s="516"/>
      <c r="D157" s="343" t="s">
        <v>86</v>
      </c>
      <c r="E157" s="1187">
        <f t="shared" ref="E157:N157" si="38">SUM(E154:E156)</f>
        <v>96</v>
      </c>
      <c r="F157" s="1187">
        <f t="shared" si="38"/>
        <v>50</v>
      </c>
      <c r="G157" s="1187">
        <f t="shared" si="38"/>
        <v>55</v>
      </c>
      <c r="H157" s="1187">
        <f t="shared" si="38"/>
        <v>207</v>
      </c>
      <c r="I157" s="1187">
        <f t="shared" si="38"/>
        <v>207</v>
      </c>
      <c r="J157" s="1188">
        <f t="shared" si="38"/>
        <v>70</v>
      </c>
      <c r="K157" s="132">
        <f t="shared" si="38"/>
        <v>20</v>
      </c>
      <c r="L157" s="1186">
        <f t="shared" si="38"/>
        <v>70</v>
      </c>
      <c r="M157" s="1187">
        <f t="shared" si="38"/>
        <v>70</v>
      </c>
      <c r="N157" s="1190">
        <f t="shared" si="38"/>
        <v>70</v>
      </c>
      <c r="P157" s="6"/>
      <c r="Q157" s="6"/>
      <c r="R157" s="6"/>
    </row>
    <row r="158" spans="1:18" x14ac:dyDescent="0.2">
      <c r="A158" s="1">
        <v>45</v>
      </c>
      <c r="B158" s="9">
        <v>2111</v>
      </c>
      <c r="C158" s="65">
        <v>3421</v>
      </c>
      <c r="D158" s="52" t="s">
        <v>87</v>
      </c>
      <c r="E158" s="53">
        <v>444</v>
      </c>
      <c r="F158" s="903">
        <v>0</v>
      </c>
      <c r="G158" s="53">
        <v>302</v>
      </c>
      <c r="H158" s="55">
        <v>302</v>
      </c>
      <c r="I158" s="53">
        <v>302</v>
      </c>
      <c r="J158" s="973">
        <v>530</v>
      </c>
      <c r="K158" s="183">
        <f t="shared" ref="K158:K174" si="39">J158-F158</f>
        <v>530</v>
      </c>
      <c r="L158" s="55">
        <v>530</v>
      </c>
      <c r="M158" s="53">
        <v>0</v>
      </c>
      <c r="N158" s="57">
        <v>0</v>
      </c>
      <c r="P158" s="6"/>
      <c r="Q158" s="6"/>
      <c r="R158" s="6"/>
    </row>
    <row r="159" spans="1:18" x14ac:dyDescent="0.2">
      <c r="A159" s="1">
        <v>46</v>
      </c>
      <c r="B159" s="9">
        <v>2132</v>
      </c>
      <c r="C159" s="65">
        <v>3421</v>
      </c>
      <c r="D159" s="52" t="s">
        <v>454</v>
      </c>
      <c r="E159" s="53">
        <v>0</v>
      </c>
      <c r="F159" s="903">
        <v>0</v>
      </c>
      <c r="G159" s="53">
        <v>0</v>
      </c>
      <c r="H159" s="55">
        <v>33</v>
      </c>
      <c r="I159" s="53">
        <v>33</v>
      </c>
      <c r="J159" s="973">
        <v>0</v>
      </c>
      <c r="K159" s="183">
        <f t="shared" si="39"/>
        <v>0</v>
      </c>
      <c r="L159" s="55">
        <v>0</v>
      </c>
      <c r="M159" s="53">
        <v>0</v>
      </c>
      <c r="N159" s="57">
        <v>0</v>
      </c>
      <c r="P159" s="6"/>
      <c r="Q159" s="6"/>
      <c r="R159" s="6"/>
    </row>
    <row r="160" spans="1:18" x14ac:dyDescent="0.2">
      <c r="A160" s="1">
        <v>47</v>
      </c>
      <c r="B160" s="9">
        <v>2324</v>
      </c>
      <c r="C160" s="65">
        <v>3421</v>
      </c>
      <c r="D160" s="52" t="s">
        <v>127</v>
      </c>
      <c r="E160" s="53">
        <v>0</v>
      </c>
      <c r="F160" s="903">
        <v>0</v>
      </c>
      <c r="G160" s="53">
        <v>0</v>
      </c>
      <c r="H160" s="55">
        <v>2</v>
      </c>
      <c r="I160" s="53">
        <v>2</v>
      </c>
      <c r="J160" s="973">
        <v>0</v>
      </c>
      <c r="K160" s="183">
        <f t="shared" si="39"/>
        <v>0</v>
      </c>
      <c r="L160" s="55">
        <v>0</v>
      </c>
      <c r="M160" s="53">
        <v>0</v>
      </c>
      <c r="N160" s="57">
        <v>0</v>
      </c>
      <c r="P160" s="6"/>
      <c r="Q160" s="6"/>
      <c r="R160" s="6"/>
    </row>
    <row r="161" spans="1:18" ht="13.5" thickBot="1" x14ac:dyDescent="0.25">
      <c r="A161" s="1">
        <v>48</v>
      </c>
      <c r="B161" s="751">
        <v>2324</v>
      </c>
      <c r="C161" s="764">
        <v>3429</v>
      </c>
      <c r="D161" s="52" t="s">
        <v>127</v>
      </c>
      <c r="E161" s="1079">
        <v>27</v>
      </c>
      <c r="F161" s="1068">
        <v>0</v>
      </c>
      <c r="G161" s="1079">
        <v>0</v>
      </c>
      <c r="H161" s="178">
        <v>0</v>
      </c>
      <c r="I161" s="1079">
        <v>0</v>
      </c>
      <c r="J161" s="1269">
        <v>0</v>
      </c>
      <c r="K161" s="79">
        <v>0</v>
      </c>
      <c r="L161" s="178">
        <v>0</v>
      </c>
      <c r="M161" s="1079">
        <v>0</v>
      </c>
      <c r="N161" s="541">
        <v>0</v>
      </c>
      <c r="P161" s="6"/>
      <c r="Q161" s="6" t="s">
        <v>452</v>
      </c>
      <c r="R161" s="6"/>
    </row>
    <row r="162" spans="1:18" ht="13.5" thickBot="1" x14ac:dyDescent="0.25">
      <c r="B162" s="314"/>
      <c r="C162" s="516"/>
      <c r="D162" s="343" t="s">
        <v>453</v>
      </c>
      <c r="E162" s="1187">
        <f t="shared" ref="E162:J162" si="40">SUM(E158:E161)</f>
        <v>471</v>
      </c>
      <c r="F162" s="1185">
        <f t="shared" si="40"/>
        <v>0</v>
      </c>
      <c r="G162" s="1187">
        <f t="shared" si="40"/>
        <v>302</v>
      </c>
      <c r="H162" s="1186">
        <f t="shared" si="40"/>
        <v>337</v>
      </c>
      <c r="I162" s="1187">
        <f t="shared" si="40"/>
        <v>337</v>
      </c>
      <c r="J162" s="1194">
        <f t="shared" si="40"/>
        <v>530</v>
      </c>
      <c r="K162" s="132">
        <f t="shared" si="39"/>
        <v>530</v>
      </c>
      <c r="L162" s="1186">
        <f>SUM(L158:L161)</f>
        <v>530</v>
      </c>
      <c r="M162" s="1187">
        <f>SUM(M158:M161)</f>
        <v>0</v>
      </c>
      <c r="N162" s="1190">
        <f>SUM(N158:N161)</f>
        <v>0</v>
      </c>
      <c r="P162" s="6"/>
      <c r="Q162" s="6"/>
      <c r="R162" s="6"/>
    </row>
    <row r="163" spans="1:18" x14ac:dyDescent="0.2">
      <c r="A163" s="1">
        <v>49</v>
      </c>
      <c r="B163" s="95">
        <v>2111</v>
      </c>
      <c r="C163" s="96">
        <v>3613</v>
      </c>
      <c r="D163" s="521" t="s">
        <v>89</v>
      </c>
      <c r="E163" s="522">
        <v>24</v>
      </c>
      <c r="F163" s="903">
        <v>200</v>
      </c>
      <c r="G163" s="53">
        <v>200</v>
      </c>
      <c r="H163" s="55">
        <v>138</v>
      </c>
      <c r="I163" s="53">
        <v>200</v>
      </c>
      <c r="J163" s="973">
        <v>50</v>
      </c>
      <c r="K163" s="99">
        <f t="shared" si="39"/>
        <v>-150</v>
      </c>
      <c r="L163" s="55">
        <v>200</v>
      </c>
      <c r="M163" s="53">
        <v>200</v>
      </c>
      <c r="N163" s="57">
        <v>200</v>
      </c>
      <c r="P163" s="6" t="s">
        <v>451</v>
      </c>
      <c r="Q163" s="6"/>
      <c r="R163" s="6"/>
    </row>
    <row r="164" spans="1:18" x14ac:dyDescent="0.2">
      <c r="A164" s="1">
        <v>50</v>
      </c>
      <c r="B164" s="321">
        <v>2132</v>
      </c>
      <c r="C164" s="425">
        <v>3613</v>
      </c>
      <c r="D164" s="322" t="s">
        <v>90</v>
      </c>
      <c r="E164" s="207">
        <v>444</v>
      </c>
      <c r="F164" s="904">
        <v>400</v>
      </c>
      <c r="G164" s="207">
        <v>400</v>
      </c>
      <c r="H164" s="524">
        <v>272</v>
      </c>
      <c r="I164" s="207">
        <v>400</v>
      </c>
      <c r="J164" s="974">
        <v>400</v>
      </c>
      <c r="K164" s="183">
        <f t="shared" si="39"/>
        <v>0</v>
      </c>
      <c r="L164" s="524">
        <v>400</v>
      </c>
      <c r="M164" s="207">
        <v>400</v>
      </c>
      <c r="N164" s="526">
        <v>400</v>
      </c>
      <c r="P164" s="6"/>
      <c r="Q164" s="6"/>
      <c r="R164" s="6"/>
    </row>
    <row r="165" spans="1:18" ht="13.5" thickBot="1" x14ac:dyDescent="0.25">
      <c r="A165" s="1">
        <v>51</v>
      </c>
      <c r="B165" s="309">
        <v>2324</v>
      </c>
      <c r="C165" s="519">
        <v>3613</v>
      </c>
      <c r="D165" s="311" t="s">
        <v>92</v>
      </c>
      <c r="E165" s="312">
        <v>1</v>
      </c>
      <c r="F165" s="902">
        <v>0</v>
      </c>
      <c r="G165" s="312">
        <v>0</v>
      </c>
      <c r="H165" s="520">
        <v>0</v>
      </c>
      <c r="I165" s="312">
        <v>0</v>
      </c>
      <c r="J165" s="1270">
        <v>0</v>
      </c>
      <c r="K165" s="107">
        <f t="shared" si="39"/>
        <v>0</v>
      </c>
      <c r="L165" s="520">
        <v>0</v>
      </c>
      <c r="M165" s="312">
        <v>0</v>
      </c>
      <c r="N165" s="527">
        <v>0</v>
      </c>
      <c r="P165" s="6"/>
      <c r="Q165" s="6"/>
      <c r="R165" s="6"/>
    </row>
    <row r="166" spans="1:18" ht="13.5" thickBot="1" x14ac:dyDescent="0.25">
      <c r="B166" s="314"/>
      <c r="C166" s="516"/>
      <c r="D166" s="343" t="s">
        <v>93</v>
      </c>
      <c r="E166" s="1187">
        <f t="shared" ref="E166:J166" si="41">SUM(E163:E165)</f>
        <v>469</v>
      </c>
      <c r="F166" s="1185">
        <f t="shared" si="41"/>
        <v>600</v>
      </c>
      <c r="G166" s="1187">
        <f t="shared" si="41"/>
        <v>600</v>
      </c>
      <c r="H166" s="1186">
        <f t="shared" si="41"/>
        <v>410</v>
      </c>
      <c r="I166" s="1187">
        <f t="shared" si="41"/>
        <v>600</v>
      </c>
      <c r="J166" s="1194">
        <f t="shared" si="41"/>
        <v>450</v>
      </c>
      <c r="K166" s="132">
        <f t="shared" si="39"/>
        <v>-150</v>
      </c>
      <c r="L166" s="1186">
        <f>SUM(L163:L165)</f>
        <v>600</v>
      </c>
      <c r="M166" s="1187">
        <f>SUM(M163:M165)</f>
        <v>600</v>
      </c>
      <c r="N166" s="1190">
        <f>SUM(N163:N165)</f>
        <v>600</v>
      </c>
      <c r="P166" s="6"/>
      <c r="Q166" s="6"/>
      <c r="R166" s="6"/>
    </row>
    <row r="167" spans="1:18" x14ac:dyDescent="0.2">
      <c r="A167" s="1">
        <v>52</v>
      </c>
      <c r="B167" s="471">
        <v>2111</v>
      </c>
      <c r="C167" s="472">
        <v>3639</v>
      </c>
      <c r="D167" s="849" t="s">
        <v>344</v>
      </c>
      <c r="E167" s="850">
        <v>2</v>
      </c>
      <c r="F167" s="897">
        <v>2</v>
      </c>
      <c r="G167" s="477">
        <v>2</v>
      </c>
      <c r="H167" s="476">
        <v>1</v>
      </c>
      <c r="I167" s="477">
        <v>1</v>
      </c>
      <c r="J167" s="1271">
        <v>2</v>
      </c>
      <c r="K167" s="362">
        <f t="shared" si="39"/>
        <v>0</v>
      </c>
      <c r="L167" s="476">
        <v>2</v>
      </c>
      <c r="M167" s="477">
        <v>2</v>
      </c>
      <c r="N167" s="480">
        <v>2</v>
      </c>
      <c r="P167" s="6"/>
      <c r="Q167" s="6"/>
      <c r="R167" s="6"/>
    </row>
    <row r="168" spans="1:18" ht="13.5" thickBot="1" x14ac:dyDescent="0.25">
      <c r="A168" s="1">
        <v>53</v>
      </c>
      <c r="B168" s="444">
        <v>2131</v>
      </c>
      <c r="C168" s="445">
        <v>3639</v>
      </c>
      <c r="D168" s="528" t="s">
        <v>356</v>
      </c>
      <c r="E168" s="529">
        <v>1</v>
      </c>
      <c r="F168" s="905">
        <v>0</v>
      </c>
      <c r="G168" s="23">
        <v>0</v>
      </c>
      <c r="H168" s="22">
        <v>4</v>
      </c>
      <c r="I168" s="23">
        <v>4</v>
      </c>
      <c r="J168" s="1272">
        <v>0</v>
      </c>
      <c r="K168" s="99">
        <f t="shared" si="39"/>
        <v>0</v>
      </c>
      <c r="L168" s="22">
        <v>0</v>
      </c>
      <c r="M168" s="23">
        <v>0</v>
      </c>
      <c r="N168" s="83">
        <v>0</v>
      </c>
      <c r="P168" s="6"/>
      <c r="Q168" s="6"/>
      <c r="R168" s="6"/>
    </row>
    <row r="169" spans="1:18" ht="13.5" thickBot="1" x14ac:dyDescent="0.25">
      <c r="B169" s="314"/>
      <c r="C169" s="516"/>
      <c r="D169" s="343" t="s">
        <v>94</v>
      </c>
      <c r="E169" s="1187">
        <f t="shared" ref="E169:N169" si="42">SUM(E167:E168)</f>
        <v>3</v>
      </c>
      <c r="F169" s="1185">
        <f t="shared" si="42"/>
        <v>2</v>
      </c>
      <c r="G169" s="1187">
        <f t="shared" si="42"/>
        <v>2</v>
      </c>
      <c r="H169" s="1187">
        <f t="shared" si="42"/>
        <v>5</v>
      </c>
      <c r="I169" s="1187">
        <f t="shared" si="42"/>
        <v>5</v>
      </c>
      <c r="J169" s="1194">
        <f t="shared" si="42"/>
        <v>2</v>
      </c>
      <c r="K169" s="1187">
        <f t="shared" si="42"/>
        <v>0</v>
      </c>
      <c r="L169" s="1187">
        <f t="shared" si="42"/>
        <v>2</v>
      </c>
      <c r="M169" s="1187">
        <f t="shared" si="42"/>
        <v>2</v>
      </c>
      <c r="N169" s="1187">
        <f t="shared" si="42"/>
        <v>2</v>
      </c>
      <c r="P169" s="6"/>
      <c r="Q169" s="6"/>
      <c r="R169" s="6"/>
    </row>
    <row r="170" spans="1:18" x14ac:dyDescent="0.2">
      <c r="A170" s="1">
        <v>54</v>
      </c>
      <c r="B170" s="9">
        <v>2111</v>
      </c>
      <c r="C170" s="65">
        <v>6171</v>
      </c>
      <c r="D170" s="52" t="s">
        <v>95</v>
      </c>
      <c r="E170" s="53">
        <v>45</v>
      </c>
      <c r="F170" s="903">
        <v>0</v>
      </c>
      <c r="G170" s="53">
        <v>104</v>
      </c>
      <c r="H170" s="55">
        <v>112</v>
      </c>
      <c r="I170" s="53">
        <v>112</v>
      </c>
      <c r="J170" s="973">
        <v>112</v>
      </c>
      <c r="K170" s="99">
        <f t="shared" si="39"/>
        <v>112</v>
      </c>
      <c r="L170" s="55">
        <v>45</v>
      </c>
      <c r="M170" s="53">
        <v>45</v>
      </c>
      <c r="N170" s="57">
        <v>45</v>
      </c>
      <c r="P170" s="6"/>
      <c r="Q170" s="6"/>
      <c r="R170" s="6"/>
    </row>
    <row r="171" spans="1:18" x14ac:dyDescent="0.2">
      <c r="A171" s="1">
        <v>55</v>
      </c>
      <c r="B171" s="321">
        <v>2132</v>
      </c>
      <c r="C171" s="425">
        <v>6171</v>
      </c>
      <c r="D171" s="322" t="s">
        <v>96</v>
      </c>
      <c r="E171" s="207">
        <v>1016</v>
      </c>
      <c r="F171" s="863">
        <v>1400</v>
      </c>
      <c r="G171" s="183">
        <v>1400</v>
      </c>
      <c r="H171" s="327">
        <v>1161</v>
      </c>
      <c r="I171" s="183">
        <v>1400</v>
      </c>
      <c r="J171" s="997">
        <v>1500</v>
      </c>
      <c r="K171" s="183">
        <f t="shared" si="39"/>
        <v>100</v>
      </c>
      <c r="L171" s="170">
        <v>1500</v>
      </c>
      <c r="M171" s="51">
        <v>1500</v>
      </c>
      <c r="N171" s="433">
        <v>1500</v>
      </c>
      <c r="P171" s="6"/>
      <c r="Q171" s="6"/>
      <c r="R171" s="6"/>
    </row>
    <row r="172" spans="1:18" x14ac:dyDescent="0.2">
      <c r="A172" s="1">
        <v>56</v>
      </c>
      <c r="B172" s="309">
        <v>2212</v>
      </c>
      <c r="C172" s="519">
        <v>6171</v>
      </c>
      <c r="D172" s="311" t="s">
        <v>51</v>
      </c>
      <c r="E172" s="312">
        <v>1</v>
      </c>
      <c r="F172" s="862">
        <v>0</v>
      </c>
      <c r="G172" s="107">
        <v>0</v>
      </c>
      <c r="H172" s="108">
        <v>0</v>
      </c>
      <c r="I172" s="107">
        <v>0</v>
      </c>
      <c r="J172" s="1089">
        <v>0</v>
      </c>
      <c r="K172" s="107">
        <f>J172-F172</f>
        <v>0</v>
      </c>
      <c r="L172" s="257">
        <v>0</v>
      </c>
      <c r="M172" s="259">
        <v>0</v>
      </c>
      <c r="N172" s="434">
        <v>0</v>
      </c>
      <c r="P172" s="6"/>
      <c r="Q172" s="6"/>
      <c r="R172" s="6"/>
    </row>
    <row r="173" spans="1:18" ht="13.5" thickBot="1" x14ac:dyDescent="0.25">
      <c r="A173" s="1">
        <v>57</v>
      </c>
      <c r="B173" s="309">
        <v>2329</v>
      </c>
      <c r="C173" s="519">
        <v>6171</v>
      </c>
      <c r="D173" s="311" t="s">
        <v>97</v>
      </c>
      <c r="E173" s="312">
        <v>2</v>
      </c>
      <c r="F173" s="862">
        <v>0</v>
      </c>
      <c r="G173" s="107">
        <v>0</v>
      </c>
      <c r="H173" s="108">
        <v>0</v>
      </c>
      <c r="I173" s="107">
        <v>0</v>
      </c>
      <c r="J173" s="1089">
        <v>0</v>
      </c>
      <c r="K173" s="107">
        <f t="shared" si="39"/>
        <v>0</v>
      </c>
      <c r="L173" s="257">
        <v>0</v>
      </c>
      <c r="M173" s="259">
        <v>0</v>
      </c>
      <c r="N173" s="434">
        <v>0</v>
      </c>
      <c r="P173" s="6"/>
      <c r="Q173" s="6"/>
      <c r="R173" s="6"/>
    </row>
    <row r="174" spans="1:18" ht="13.5" thickBot="1" x14ac:dyDescent="0.25">
      <c r="B174" s="532"/>
      <c r="C174" s="533"/>
      <c r="D174" s="1195" t="s">
        <v>98</v>
      </c>
      <c r="E174" s="1196">
        <f t="shared" ref="E174:J174" si="43">SUM(E170:E173)</f>
        <v>1064</v>
      </c>
      <c r="F174" s="906">
        <f t="shared" si="43"/>
        <v>1400</v>
      </c>
      <c r="G174" s="58">
        <f t="shared" si="43"/>
        <v>1504</v>
      </c>
      <c r="H174" s="59">
        <f t="shared" si="43"/>
        <v>1273</v>
      </c>
      <c r="I174" s="58">
        <f t="shared" si="43"/>
        <v>1512</v>
      </c>
      <c r="J174" s="1283">
        <f t="shared" si="43"/>
        <v>1612</v>
      </c>
      <c r="K174" s="58">
        <f t="shared" si="39"/>
        <v>212</v>
      </c>
      <c r="L174" s="62">
        <f>SUM(L170:L173)</f>
        <v>1545</v>
      </c>
      <c r="M174" s="63">
        <f>SUM(M170:M173)</f>
        <v>1545</v>
      </c>
      <c r="N174" s="64">
        <f>SUM(N170:N173)</f>
        <v>1545</v>
      </c>
      <c r="P174" s="6"/>
      <c r="Q174" s="6"/>
      <c r="R174" s="6"/>
    </row>
    <row r="175" spans="1:18" ht="13.5" thickBot="1" x14ac:dyDescent="0.25">
      <c r="B175" s="29"/>
      <c r="C175" s="369"/>
      <c r="D175" s="536" t="s">
        <v>47</v>
      </c>
      <c r="E175" s="860">
        <f t="shared" ref="E175:N175" si="44">SUM(E153+E157+E162+E166+E169+E174)</f>
        <v>2124</v>
      </c>
      <c r="F175" s="860">
        <f t="shared" si="44"/>
        <v>2052</v>
      </c>
      <c r="G175" s="860">
        <f t="shared" si="44"/>
        <v>2480</v>
      </c>
      <c r="H175" s="860">
        <f t="shared" si="44"/>
        <v>2249</v>
      </c>
      <c r="I175" s="860">
        <f t="shared" si="44"/>
        <v>2678</v>
      </c>
      <c r="J175" s="222">
        <f t="shared" si="44"/>
        <v>2664</v>
      </c>
      <c r="K175" s="860">
        <f t="shared" si="44"/>
        <v>612</v>
      </c>
      <c r="L175" s="860">
        <f t="shared" si="44"/>
        <v>2747</v>
      </c>
      <c r="M175" s="860">
        <f t="shared" si="44"/>
        <v>2217</v>
      </c>
      <c r="N175" s="860">
        <f t="shared" si="44"/>
        <v>2217</v>
      </c>
      <c r="P175" s="6"/>
      <c r="Q175" s="6"/>
      <c r="R175" s="6"/>
    </row>
    <row r="176" spans="1:18" x14ac:dyDescent="0.2">
      <c r="A176" s="7"/>
      <c r="B176" s="22"/>
      <c r="C176" s="22"/>
      <c r="D176" s="722"/>
      <c r="E176" s="884"/>
      <c r="F176" s="884"/>
      <c r="G176" s="884"/>
      <c r="H176" s="884"/>
      <c r="I176" s="884"/>
      <c r="J176" s="884"/>
      <c r="K176" s="884"/>
      <c r="L176" s="884"/>
      <c r="M176" s="884"/>
      <c r="N176" s="884"/>
      <c r="O176" s="7"/>
      <c r="P176" s="6"/>
      <c r="Q176" s="6"/>
      <c r="R176" s="6"/>
    </row>
    <row r="177" spans="1:18" x14ac:dyDescent="0.2">
      <c r="A177" s="7"/>
      <c r="B177" s="22"/>
      <c r="C177" s="22"/>
      <c r="D177" s="722"/>
      <c r="E177" s="884"/>
      <c r="F177" s="884"/>
      <c r="G177" s="884"/>
      <c r="H177" s="884"/>
      <c r="I177" s="884"/>
      <c r="J177" s="884"/>
      <c r="K177" s="884"/>
      <c r="L177" s="884"/>
      <c r="M177" s="884"/>
      <c r="N177" s="884"/>
      <c r="O177" s="7"/>
      <c r="P177" s="6"/>
      <c r="Q177" s="6"/>
      <c r="R177" s="6"/>
    </row>
    <row r="178" spans="1:18" x14ac:dyDescent="0.2">
      <c r="A178" s="7"/>
      <c r="B178" s="22"/>
      <c r="C178" s="22"/>
      <c r="D178" s="722"/>
      <c r="E178" s="884"/>
      <c r="F178" s="884"/>
      <c r="G178" s="884"/>
      <c r="H178" s="884"/>
      <c r="I178" s="884"/>
      <c r="J178" s="884"/>
      <c r="K178" s="884"/>
      <c r="L178" s="884"/>
      <c r="M178" s="884"/>
      <c r="N178" s="884"/>
      <c r="O178" s="7"/>
      <c r="P178" s="6"/>
      <c r="Q178" s="6"/>
      <c r="R178" s="6"/>
    </row>
    <row r="179" spans="1:18" x14ac:dyDescent="0.2">
      <c r="A179" s="7"/>
      <c r="B179" s="22"/>
      <c r="C179" s="22"/>
      <c r="D179" s="722"/>
      <c r="E179" s="884"/>
      <c r="F179" s="884"/>
      <c r="G179" s="884"/>
      <c r="H179" s="884"/>
      <c r="I179" s="884"/>
      <c r="J179" s="884"/>
      <c r="K179" s="884"/>
      <c r="L179" s="884"/>
      <c r="M179" s="884"/>
      <c r="N179" s="884"/>
      <c r="O179" s="7"/>
      <c r="P179" s="6"/>
      <c r="Q179" s="6"/>
      <c r="R179" s="6"/>
    </row>
    <row r="180" spans="1:18" x14ac:dyDescent="0.2">
      <c r="A180" s="7"/>
      <c r="B180" s="22"/>
      <c r="C180" s="22"/>
      <c r="D180" s="722"/>
      <c r="E180" s="884"/>
      <c r="F180" s="884"/>
      <c r="G180" s="884"/>
      <c r="H180" s="884"/>
      <c r="I180" s="884"/>
      <c r="J180" s="884"/>
      <c r="K180" s="884"/>
      <c r="L180" s="884"/>
      <c r="M180" s="884"/>
      <c r="N180" s="884"/>
      <c r="O180" s="7"/>
      <c r="P180" s="6"/>
      <c r="Q180" s="6"/>
      <c r="R180" s="6"/>
    </row>
    <row r="181" spans="1:18" ht="13.5" thickBot="1" x14ac:dyDescent="0.25">
      <c r="A181" s="7"/>
      <c r="B181" s="22"/>
      <c r="C181" s="22"/>
      <c r="D181" s="722"/>
      <c r="E181" s="884"/>
      <c r="F181" s="884"/>
      <c r="G181" s="884"/>
      <c r="H181" s="884"/>
      <c r="I181" s="884"/>
      <c r="J181" s="884"/>
      <c r="K181" s="884"/>
      <c r="L181" s="884"/>
      <c r="M181" s="884"/>
      <c r="N181" s="884"/>
      <c r="O181" s="7"/>
      <c r="P181" s="6"/>
      <c r="Q181" s="6"/>
      <c r="R181" s="6"/>
    </row>
    <row r="182" spans="1:18" ht="13.5" thickBot="1" x14ac:dyDescent="0.25">
      <c r="B182" s="280"/>
      <c r="C182" s="281"/>
      <c r="D182" s="281"/>
      <c r="E182" s="282"/>
      <c r="F182" s="950"/>
      <c r="G182" s="283"/>
      <c r="H182" s="283"/>
      <c r="I182" s="283"/>
      <c r="J182" s="284"/>
      <c r="K182" s="284"/>
      <c r="L182" s="285"/>
      <c r="M182" s="285"/>
      <c r="N182" s="286"/>
      <c r="P182" s="6"/>
      <c r="Q182" s="6"/>
      <c r="R182" s="6"/>
    </row>
    <row r="183" spans="1:18" ht="13.5" thickBot="1" x14ac:dyDescent="0.25">
      <c r="B183" s="287"/>
      <c r="C183" s="398" t="s">
        <v>69</v>
      </c>
      <c r="D183" s="399"/>
      <c r="E183" s="400"/>
      <c r="F183" s="951"/>
      <c r="G183" s="290"/>
      <c r="H183" s="290"/>
      <c r="I183" s="290"/>
      <c r="J183" s="291"/>
      <c r="K183" s="291"/>
      <c r="L183" s="288"/>
      <c r="M183" s="288"/>
      <c r="N183" s="292"/>
      <c r="P183" s="6"/>
      <c r="Q183" s="6"/>
      <c r="R183" s="6"/>
    </row>
    <row r="184" spans="1:18" x14ac:dyDescent="0.2">
      <c r="B184" s="287"/>
      <c r="C184" s="293" t="s">
        <v>99</v>
      </c>
      <c r="D184" s="293"/>
      <c r="E184" s="294"/>
      <c r="F184" s="951"/>
      <c r="G184" s="290"/>
      <c r="H184" s="290"/>
      <c r="I184" s="290"/>
      <c r="J184" s="291"/>
      <c r="K184" s="291"/>
      <c r="L184" s="288"/>
      <c r="M184" s="288"/>
      <c r="N184" s="292"/>
      <c r="P184" s="6"/>
      <c r="Q184" s="6"/>
      <c r="R184" s="6"/>
    </row>
    <row r="185" spans="1:18" ht="18.75" thickBot="1" x14ac:dyDescent="0.3">
      <c r="B185" s="295"/>
      <c r="C185" s="296"/>
      <c r="D185" s="296"/>
      <c r="E185" s="297"/>
      <c r="F185" s="952"/>
      <c r="G185" s="298"/>
      <c r="H185" s="298"/>
      <c r="I185" s="298"/>
      <c r="J185" s="299"/>
      <c r="K185" s="299"/>
      <c r="L185" s="300"/>
      <c r="M185" s="300"/>
      <c r="N185" s="301"/>
      <c r="P185" s="6"/>
      <c r="Q185" s="6"/>
      <c r="R185" s="4"/>
    </row>
    <row r="186" spans="1:18" s="4" customFormat="1" ht="25.5" thickBot="1" x14ac:dyDescent="0.3">
      <c r="B186" s="208"/>
      <c r="C186" s="209"/>
      <c r="D186" s="208" t="s">
        <v>0</v>
      </c>
      <c r="E186" s="211" t="s">
        <v>345</v>
      </c>
      <c r="F186" s="949" t="s">
        <v>346</v>
      </c>
      <c r="G186" s="212" t="s">
        <v>347</v>
      </c>
      <c r="H186" s="302" t="s">
        <v>348</v>
      </c>
      <c r="I186" s="213" t="s">
        <v>349</v>
      </c>
      <c r="J186" s="303" t="s">
        <v>350</v>
      </c>
      <c r="K186" s="358" t="s">
        <v>351</v>
      </c>
      <c r="L186" s="304" t="s">
        <v>7</v>
      </c>
      <c r="M186" s="63" t="s">
        <v>8</v>
      </c>
      <c r="N186" s="390" t="s">
        <v>352</v>
      </c>
      <c r="R186" s="6"/>
    </row>
    <row r="187" spans="1:18" x14ac:dyDescent="0.2">
      <c r="A187" s="1">
        <v>58</v>
      </c>
      <c r="B187" s="602"/>
      <c r="C187" s="1031">
        <v>2212</v>
      </c>
      <c r="D187" s="574" t="s">
        <v>493</v>
      </c>
      <c r="E187" s="207">
        <v>7</v>
      </c>
      <c r="F187" s="887">
        <v>106</v>
      </c>
      <c r="G187" s="151">
        <v>50</v>
      </c>
      <c r="H187" s="152">
        <v>5</v>
      </c>
      <c r="I187" s="153">
        <v>50</v>
      </c>
      <c r="J187" s="154">
        <v>50</v>
      </c>
      <c r="K187" s="731">
        <f t="shared" ref="K187:K189" si="45">J187-F187</f>
        <v>-56</v>
      </c>
      <c r="L187" s="155">
        <v>50</v>
      </c>
      <c r="M187" s="149">
        <v>50</v>
      </c>
      <c r="N187" s="464">
        <v>50</v>
      </c>
      <c r="P187" s="6"/>
      <c r="Q187" s="6"/>
      <c r="R187" s="6"/>
    </row>
    <row r="188" spans="1:18" x14ac:dyDescent="0.2">
      <c r="A188" s="1">
        <v>59</v>
      </c>
      <c r="B188" s="602"/>
      <c r="C188" s="786">
        <v>2219</v>
      </c>
      <c r="D188" s="576" t="s">
        <v>494</v>
      </c>
      <c r="E188" s="207">
        <v>43</v>
      </c>
      <c r="F188" s="887">
        <v>55</v>
      </c>
      <c r="G188" s="151">
        <v>55</v>
      </c>
      <c r="H188" s="152">
        <v>18</v>
      </c>
      <c r="I188" s="153">
        <v>55</v>
      </c>
      <c r="J188" s="154">
        <v>75</v>
      </c>
      <c r="K188" s="731">
        <f t="shared" si="45"/>
        <v>20</v>
      </c>
      <c r="L188" s="155">
        <v>55</v>
      </c>
      <c r="M188" s="149">
        <v>55</v>
      </c>
      <c r="N188" s="464">
        <v>55</v>
      </c>
      <c r="P188" s="6"/>
      <c r="Q188" s="6"/>
      <c r="R188" s="6"/>
    </row>
    <row r="189" spans="1:18" ht="13.5" thickBot="1" x14ac:dyDescent="0.25">
      <c r="A189" s="1">
        <v>60</v>
      </c>
      <c r="B189" s="540"/>
      <c r="C189" s="1284">
        <v>2321</v>
      </c>
      <c r="D189" s="1285" t="s">
        <v>495</v>
      </c>
      <c r="E189" s="182">
        <v>60</v>
      </c>
      <c r="F189" s="928">
        <v>62</v>
      </c>
      <c r="G189" s="17">
        <v>365</v>
      </c>
      <c r="H189" s="18">
        <v>354</v>
      </c>
      <c r="I189" s="19">
        <v>365</v>
      </c>
      <c r="J189" s="1273">
        <v>462</v>
      </c>
      <c r="K189" s="741">
        <f t="shared" si="45"/>
        <v>400</v>
      </c>
      <c r="L189" s="168">
        <v>62</v>
      </c>
      <c r="M189" s="166">
        <v>62</v>
      </c>
      <c r="N189" s="128">
        <v>62</v>
      </c>
      <c r="P189" s="6"/>
      <c r="Q189" s="6"/>
      <c r="R189" s="6"/>
    </row>
    <row r="190" spans="1:18" ht="13.5" thickBot="1" x14ac:dyDescent="0.25">
      <c r="B190" s="29"/>
      <c r="C190" s="369"/>
      <c r="D190" s="536" t="s">
        <v>47</v>
      </c>
      <c r="E190" s="1082">
        <f t="shared" ref="E190:N190" si="46">SUM(E187:E189)</f>
        <v>110</v>
      </c>
      <c r="F190" s="892">
        <f t="shared" si="46"/>
        <v>223</v>
      </c>
      <c r="G190" s="132">
        <f t="shared" si="46"/>
        <v>470</v>
      </c>
      <c r="H190" s="221">
        <f t="shared" si="46"/>
        <v>377</v>
      </c>
      <c r="I190" s="132">
        <f t="shared" si="46"/>
        <v>470</v>
      </c>
      <c r="J190" s="222">
        <f t="shared" si="46"/>
        <v>587</v>
      </c>
      <c r="K190" s="370">
        <f t="shared" si="46"/>
        <v>364</v>
      </c>
      <c r="L190" s="414">
        <f t="shared" si="46"/>
        <v>167</v>
      </c>
      <c r="M190" s="132">
        <f t="shared" si="46"/>
        <v>167</v>
      </c>
      <c r="N190" s="370">
        <f t="shared" si="46"/>
        <v>167</v>
      </c>
      <c r="P190" s="6"/>
      <c r="Q190" s="6"/>
      <c r="R190" s="6"/>
    </row>
    <row r="191" spans="1:18" x14ac:dyDescent="0.2">
      <c r="B191" s="280"/>
      <c r="C191" s="371"/>
      <c r="D191" s="281"/>
      <c r="E191" s="282"/>
      <c r="F191" s="950"/>
      <c r="G191" s="283"/>
      <c r="H191" s="283"/>
      <c r="I191" s="283"/>
      <c r="J191" s="284"/>
      <c r="K191" s="284"/>
      <c r="L191" s="285"/>
      <c r="M191" s="285"/>
      <c r="N191" s="286"/>
      <c r="P191" s="6"/>
      <c r="Q191" s="6"/>
      <c r="R191" s="6"/>
    </row>
    <row r="192" spans="1:18" x14ac:dyDescent="0.2">
      <c r="B192" s="287"/>
      <c r="C192" s="293" t="s">
        <v>101</v>
      </c>
      <c r="D192" s="293"/>
      <c r="E192" s="294"/>
      <c r="F192" s="951"/>
      <c r="G192" s="290"/>
      <c r="H192" s="290"/>
      <c r="I192" s="290"/>
      <c r="J192" s="291"/>
      <c r="K192" s="291"/>
      <c r="L192" s="288"/>
      <c r="M192" s="288"/>
      <c r="N192" s="292"/>
      <c r="P192" s="6"/>
      <c r="Q192" s="6"/>
      <c r="R192" s="6"/>
    </row>
    <row r="193" spans="1:18" ht="18.75" thickBot="1" x14ac:dyDescent="0.3">
      <c r="B193" s="287"/>
      <c r="C193" s="293"/>
      <c r="D193" s="293"/>
      <c r="E193" s="294"/>
      <c r="F193" s="951"/>
      <c r="G193" s="290"/>
      <c r="H193" s="290"/>
      <c r="I193" s="290"/>
      <c r="J193" s="291"/>
      <c r="K193" s="291"/>
      <c r="L193" s="288"/>
      <c r="M193" s="288"/>
      <c r="N193" s="292"/>
      <c r="P193" s="6"/>
      <c r="Q193" s="6"/>
      <c r="R193" s="4"/>
    </row>
    <row r="194" spans="1:18" s="4" customFormat="1" ht="25.5" thickBot="1" x14ac:dyDescent="0.3">
      <c r="B194" s="208"/>
      <c r="C194" s="209"/>
      <c r="D194" s="210" t="s">
        <v>0</v>
      </c>
      <c r="E194" s="211" t="s">
        <v>345</v>
      </c>
      <c r="F194" s="949" t="s">
        <v>346</v>
      </c>
      <c r="G194" s="212" t="s">
        <v>347</v>
      </c>
      <c r="H194" s="213" t="s">
        <v>348</v>
      </c>
      <c r="I194" s="213" t="s">
        <v>349</v>
      </c>
      <c r="J194" s="1274" t="s">
        <v>350</v>
      </c>
      <c r="K194" s="215" t="s">
        <v>351</v>
      </c>
      <c r="L194" s="62" t="s">
        <v>7</v>
      </c>
      <c r="M194" s="63" t="s">
        <v>8</v>
      </c>
      <c r="N194" s="390" t="s">
        <v>352</v>
      </c>
    </row>
    <row r="195" spans="1:18" x14ac:dyDescent="0.2">
      <c r="A195" s="1">
        <v>61</v>
      </c>
      <c r="B195" s="1286"/>
      <c r="C195" s="1152">
        <v>3111</v>
      </c>
      <c r="D195" s="1171" t="s">
        <v>496</v>
      </c>
      <c r="E195" s="306">
        <v>1744</v>
      </c>
      <c r="F195" s="913">
        <v>1798</v>
      </c>
      <c r="G195" s="11">
        <v>2266</v>
      </c>
      <c r="H195" s="965">
        <v>1871</v>
      </c>
      <c r="I195" s="13">
        <v>2266</v>
      </c>
      <c r="J195" s="972">
        <v>1966</v>
      </c>
      <c r="K195" s="228">
        <f t="shared" ref="K195:K200" si="47">J195-F195</f>
        <v>168</v>
      </c>
      <c r="L195" s="1287">
        <v>1666</v>
      </c>
      <c r="M195" s="982">
        <v>1666</v>
      </c>
      <c r="N195" s="1060">
        <v>1666</v>
      </c>
      <c r="O195" s="6"/>
      <c r="P195" s="6"/>
      <c r="Q195" s="6"/>
      <c r="R195" s="1158"/>
    </row>
    <row r="196" spans="1:18" x14ac:dyDescent="0.2">
      <c r="A196" s="1">
        <v>62</v>
      </c>
      <c r="B196" s="751"/>
      <c r="C196" s="764">
        <v>3421</v>
      </c>
      <c r="D196" s="135" t="s">
        <v>497</v>
      </c>
      <c r="E196" s="1079">
        <v>747</v>
      </c>
      <c r="F196" s="928">
        <v>1885</v>
      </c>
      <c r="G196" s="765">
        <v>1296</v>
      </c>
      <c r="H196" s="1288">
        <v>996</v>
      </c>
      <c r="I196" s="926">
        <v>1296</v>
      </c>
      <c r="J196" s="1289">
        <v>1180</v>
      </c>
      <c r="K196" s="79">
        <f>J196-F196</f>
        <v>-705</v>
      </c>
      <c r="L196" s="22">
        <v>990</v>
      </c>
      <c r="M196" s="23">
        <v>1070</v>
      </c>
      <c r="N196" s="83">
        <v>990</v>
      </c>
      <c r="P196" s="6"/>
      <c r="Q196" s="6"/>
      <c r="R196" s="6"/>
    </row>
    <row r="197" spans="1:18" x14ac:dyDescent="0.2">
      <c r="A197" s="1">
        <v>63</v>
      </c>
      <c r="B197" s="667"/>
      <c r="C197" s="519">
        <v>3429</v>
      </c>
      <c r="D197" s="311" t="s">
        <v>498</v>
      </c>
      <c r="E197" s="259">
        <v>116</v>
      </c>
      <c r="F197" s="889">
        <v>210</v>
      </c>
      <c r="G197" s="862">
        <v>847</v>
      </c>
      <c r="H197" s="862">
        <v>405</v>
      </c>
      <c r="I197" s="889">
        <v>847</v>
      </c>
      <c r="J197" s="1089">
        <v>297</v>
      </c>
      <c r="K197" s="327">
        <f t="shared" si="47"/>
        <v>87</v>
      </c>
      <c r="L197" s="923">
        <v>217</v>
      </c>
      <c r="M197" s="862">
        <v>217</v>
      </c>
      <c r="N197" s="1290">
        <v>217</v>
      </c>
      <c r="P197" s="6"/>
      <c r="Q197" s="6"/>
      <c r="R197" s="6"/>
    </row>
    <row r="198" spans="1:18" x14ac:dyDescent="0.2">
      <c r="A198" s="1">
        <v>64</v>
      </c>
      <c r="B198" s="321"/>
      <c r="C198" s="425">
        <v>3613</v>
      </c>
      <c r="D198" s="322" t="s">
        <v>208</v>
      </c>
      <c r="E198" s="207">
        <v>950</v>
      </c>
      <c r="F198" s="904">
        <v>1175</v>
      </c>
      <c r="G198" s="523">
        <v>757</v>
      </c>
      <c r="H198" s="558">
        <v>327</v>
      </c>
      <c r="I198" s="207">
        <v>757</v>
      </c>
      <c r="J198" s="974">
        <v>1209</v>
      </c>
      <c r="K198" s="327">
        <f t="shared" si="47"/>
        <v>34</v>
      </c>
      <c r="L198" s="588">
        <v>660</v>
      </c>
      <c r="M198" s="51">
        <v>660</v>
      </c>
      <c r="N198" s="433">
        <v>660</v>
      </c>
      <c r="P198" s="6"/>
      <c r="Q198" s="6"/>
      <c r="R198" s="6"/>
    </row>
    <row r="199" spans="1:18" ht="13.5" thickBot="1" x14ac:dyDescent="0.25">
      <c r="A199" s="1">
        <v>65</v>
      </c>
      <c r="B199" s="9"/>
      <c r="C199" s="65">
        <v>3639</v>
      </c>
      <c r="D199" s="52" t="s">
        <v>499</v>
      </c>
      <c r="E199" s="53">
        <v>196</v>
      </c>
      <c r="F199" s="903">
        <v>87</v>
      </c>
      <c r="G199" s="557">
        <v>393</v>
      </c>
      <c r="H199" s="54">
        <v>319</v>
      </c>
      <c r="I199" s="557">
        <v>393</v>
      </c>
      <c r="J199" s="56">
        <v>165</v>
      </c>
      <c r="K199" s="99">
        <f t="shared" si="47"/>
        <v>78</v>
      </c>
      <c r="L199" s="70">
        <v>139</v>
      </c>
      <c r="M199" s="66">
        <v>139</v>
      </c>
      <c r="N199" s="432">
        <v>139</v>
      </c>
      <c r="P199" s="6"/>
      <c r="Q199" s="6"/>
      <c r="R199" s="6"/>
    </row>
    <row r="200" spans="1:18" ht="15.75" customHeight="1" thickBot="1" x14ac:dyDescent="0.25">
      <c r="B200" s="314"/>
      <c r="C200" s="516"/>
      <c r="D200" s="573" t="s">
        <v>47</v>
      </c>
      <c r="E200" s="344">
        <f t="shared" ref="E200:J200" si="48">SUM(E195:E199)</f>
        <v>3753</v>
      </c>
      <c r="F200" s="879">
        <f t="shared" si="48"/>
        <v>5155</v>
      </c>
      <c r="G200" s="344">
        <f t="shared" si="48"/>
        <v>5559</v>
      </c>
      <c r="H200" s="344">
        <f t="shared" si="48"/>
        <v>3918</v>
      </c>
      <c r="I200" s="344">
        <f t="shared" si="48"/>
        <v>5559</v>
      </c>
      <c r="J200" s="348">
        <f t="shared" si="48"/>
        <v>4817</v>
      </c>
      <c r="K200" s="413">
        <f t="shared" si="47"/>
        <v>-338</v>
      </c>
      <c r="L200" s="1291">
        <f>SUM(L195:L199)</f>
        <v>3672</v>
      </c>
      <c r="M200" s="344">
        <f>SUM(M195:M199)</f>
        <v>3752</v>
      </c>
      <c r="N200" s="1292">
        <f>SUM(N195:N199)</f>
        <v>3672</v>
      </c>
      <c r="P200" s="6"/>
      <c r="Q200" s="6"/>
      <c r="R200" s="6"/>
    </row>
    <row r="201" spans="1:18" x14ac:dyDescent="0.2">
      <c r="B201" s="280"/>
      <c r="C201" s="371"/>
      <c r="D201" s="281"/>
      <c r="E201" s="282"/>
      <c r="F201" s="950"/>
      <c r="G201" s="283"/>
      <c r="H201" s="283"/>
      <c r="I201" s="283"/>
      <c r="J201" s="284"/>
      <c r="K201" s="284"/>
      <c r="L201" s="285"/>
      <c r="M201" s="285"/>
      <c r="N201" s="286"/>
      <c r="P201" s="6"/>
      <c r="Q201" s="6"/>
      <c r="R201" s="6"/>
    </row>
    <row r="202" spans="1:18" x14ac:dyDescent="0.2">
      <c r="B202" s="287"/>
      <c r="C202" s="293" t="s">
        <v>65</v>
      </c>
      <c r="D202" s="293"/>
      <c r="E202" s="294"/>
      <c r="F202" s="951"/>
      <c r="G202" s="290"/>
      <c r="H202" s="290"/>
      <c r="I202" s="290"/>
      <c r="J202" s="291"/>
      <c r="K202" s="291"/>
      <c r="L202" s="288"/>
      <c r="M202" s="288"/>
      <c r="N202" s="292"/>
      <c r="P202" s="6"/>
      <c r="Q202" s="6"/>
      <c r="R202" s="6"/>
    </row>
    <row r="203" spans="1:18" ht="18.75" thickBot="1" x14ac:dyDescent="0.3">
      <c r="B203" s="287"/>
      <c r="C203" s="293"/>
      <c r="D203" s="293"/>
      <c r="E203" s="294"/>
      <c r="F203" s="951"/>
      <c r="G203" s="290"/>
      <c r="H203" s="290"/>
      <c r="I203" s="290"/>
      <c r="J203" s="291"/>
      <c r="K203" s="291"/>
      <c r="L203" s="288"/>
      <c r="M203" s="288"/>
      <c r="N203" s="292"/>
      <c r="P203" s="6"/>
      <c r="Q203" s="6"/>
      <c r="R203" s="4"/>
    </row>
    <row r="204" spans="1:18" s="4" customFormat="1" ht="25.5" thickBot="1" x14ac:dyDescent="0.3">
      <c r="B204" s="208"/>
      <c r="C204" s="209"/>
      <c r="D204" s="210" t="s">
        <v>0</v>
      </c>
      <c r="E204" s="211" t="s">
        <v>345</v>
      </c>
      <c r="F204" s="949" t="s">
        <v>346</v>
      </c>
      <c r="G204" s="212" t="s">
        <v>347</v>
      </c>
      <c r="H204" s="213" t="s">
        <v>348</v>
      </c>
      <c r="I204" s="213" t="s">
        <v>349</v>
      </c>
      <c r="J204" s="214" t="s">
        <v>350</v>
      </c>
      <c r="K204" s="215" t="s">
        <v>351</v>
      </c>
      <c r="L204" s="62" t="s">
        <v>7</v>
      </c>
      <c r="M204" s="63" t="s">
        <v>8</v>
      </c>
      <c r="N204" s="63" t="s">
        <v>352</v>
      </c>
    </row>
    <row r="205" spans="1:18" ht="13.5" thickBot="1" x14ac:dyDescent="0.25">
      <c r="A205" s="1">
        <v>66</v>
      </c>
      <c r="B205" s="600"/>
      <c r="C205" s="549">
        <v>6171</v>
      </c>
      <c r="D205" s="601" t="s">
        <v>500</v>
      </c>
      <c r="E205" s="1293">
        <v>2540</v>
      </c>
      <c r="F205" s="907">
        <v>2226</v>
      </c>
      <c r="G205" s="1294">
        <v>1878</v>
      </c>
      <c r="H205" s="44">
        <v>1178</v>
      </c>
      <c r="I205" s="1295">
        <v>1878</v>
      </c>
      <c r="J205" s="167">
        <v>1866</v>
      </c>
      <c r="K205" s="33">
        <f t="shared" ref="K205" si="49">J205-F205</f>
        <v>-360</v>
      </c>
      <c r="L205" s="45">
        <v>1834</v>
      </c>
      <c r="M205" s="46">
        <v>1834</v>
      </c>
      <c r="N205" s="45">
        <v>1839</v>
      </c>
      <c r="P205" s="6"/>
      <c r="Q205" s="6"/>
      <c r="R205" s="6"/>
    </row>
    <row r="206" spans="1:18" ht="13.5" thickBot="1" x14ac:dyDescent="0.25">
      <c r="B206" s="29"/>
      <c r="C206" s="466"/>
      <c r="D206" s="216" t="s">
        <v>103</v>
      </c>
      <c r="E206" s="137">
        <f t="shared" ref="E206:N206" si="50">SUM(E205:E205)</f>
        <v>2540</v>
      </c>
      <c r="F206" s="1296">
        <f t="shared" si="50"/>
        <v>2226</v>
      </c>
      <c r="G206" s="137">
        <f t="shared" si="50"/>
        <v>1878</v>
      </c>
      <c r="H206" s="598">
        <f t="shared" si="50"/>
        <v>1178</v>
      </c>
      <c r="I206" s="137">
        <f t="shared" si="50"/>
        <v>1878</v>
      </c>
      <c r="J206" s="1297">
        <f t="shared" si="50"/>
        <v>1866</v>
      </c>
      <c r="K206" s="137">
        <f t="shared" si="50"/>
        <v>-360</v>
      </c>
      <c r="L206" s="598">
        <f t="shared" si="50"/>
        <v>1834</v>
      </c>
      <c r="M206" s="137">
        <f t="shared" si="50"/>
        <v>1834</v>
      </c>
      <c r="N206" s="446">
        <f t="shared" si="50"/>
        <v>1839</v>
      </c>
      <c r="P206" s="6"/>
      <c r="Q206" s="6"/>
      <c r="R206" s="6"/>
    </row>
    <row r="207" spans="1:18" x14ac:dyDescent="0.2">
      <c r="A207" s="7"/>
      <c r="B207" s="22"/>
      <c r="C207" s="22"/>
      <c r="D207" s="200"/>
      <c r="E207" s="396"/>
      <c r="F207" s="1168"/>
      <c r="G207" s="396"/>
      <c r="H207" s="396"/>
      <c r="I207" s="1168"/>
      <c r="J207" s="1168"/>
      <c r="K207" s="396"/>
      <c r="L207" s="396"/>
      <c r="M207" s="396"/>
      <c r="N207" s="396"/>
      <c r="O207" s="7"/>
      <c r="P207" s="6"/>
      <c r="Q207" s="6"/>
      <c r="R207" s="6"/>
    </row>
    <row r="208" spans="1:18" x14ac:dyDescent="0.2">
      <c r="A208" s="7"/>
      <c r="B208" s="22"/>
      <c r="C208" s="22"/>
      <c r="D208" s="200"/>
      <c r="E208" s="396"/>
      <c r="F208" s="1168"/>
      <c r="G208" s="396"/>
      <c r="H208" s="396"/>
      <c r="I208" s="1168"/>
      <c r="J208" s="1168"/>
      <c r="K208" s="396"/>
      <c r="L208" s="396"/>
      <c r="M208" s="396"/>
      <c r="N208" s="396"/>
      <c r="O208" s="7"/>
      <c r="P208" s="6"/>
      <c r="Q208" s="6"/>
      <c r="R208" s="6"/>
    </row>
    <row r="209" spans="1:18" x14ac:dyDescent="0.2">
      <c r="A209" s="7"/>
      <c r="B209" s="22"/>
      <c r="C209" s="22"/>
      <c r="D209" s="200"/>
      <c r="E209" s="396"/>
      <c r="F209" s="1168"/>
      <c r="G209" s="396"/>
      <c r="H209" s="396"/>
      <c r="I209" s="1168"/>
      <c r="J209" s="1168"/>
      <c r="K209" s="396"/>
      <c r="L209" s="396"/>
      <c r="M209" s="396"/>
      <c r="N209" s="396"/>
      <c r="O209" s="7"/>
      <c r="P209" s="6"/>
      <c r="Q209" s="6"/>
      <c r="R209" s="6"/>
    </row>
    <row r="210" spans="1:18" x14ac:dyDescent="0.2">
      <c r="A210" s="7"/>
      <c r="B210" s="22"/>
      <c r="C210" s="22"/>
      <c r="D210" s="200"/>
      <c r="E210" s="396"/>
      <c r="F210" s="1168"/>
      <c r="G210" s="396"/>
      <c r="H210" s="396"/>
      <c r="I210" s="1168"/>
      <c r="J210" s="1168"/>
      <c r="K210" s="396"/>
      <c r="L210" s="396"/>
      <c r="M210" s="396"/>
      <c r="N210" s="396"/>
      <c r="O210" s="7"/>
      <c r="P210" s="6"/>
      <c r="Q210" s="6"/>
      <c r="R210" s="6"/>
    </row>
    <row r="211" spans="1:18" x14ac:dyDescent="0.2">
      <c r="A211" s="7"/>
      <c r="B211" s="22"/>
      <c r="C211" s="22"/>
      <c r="D211" s="200"/>
      <c r="E211" s="396"/>
      <c r="F211" s="1168"/>
      <c r="G211" s="396"/>
      <c r="H211" s="396"/>
      <c r="I211" s="1168"/>
      <c r="J211" s="1168"/>
      <c r="K211" s="396"/>
      <c r="L211" s="396"/>
      <c r="M211" s="396"/>
      <c r="N211" s="396"/>
      <c r="O211" s="7"/>
      <c r="P211" s="6"/>
      <c r="Q211" s="6"/>
      <c r="R211" s="6"/>
    </row>
    <row r="212" spans="1:18" ht="13.5" thickBot="1" x14ac:dyDescent="0.25">
      <c r="A212" s="7"/>
      <c r="B212" s="22"/>
      <c r="C212" s="22"/>
      <c r="D212" s="200"/>
      <c r="E212" s="396"/>
      <c r="F212" s="1168"/>
      <c r="G212" s="396"/>
      <c r="H212" s="396"/>
      <c r="I212" s="1168"/>
      <c r="J212" s="1168"/>
      <c r="K212" s="396"/>
      <c r="L212" s="396"/>
      <c r="M212" s="396"/>
      <c r="N212" s="396"/>
      <c r="O212" s="7"/>
      <c r="P212" s="6"/>
      <c r="Q212" s="6"/>
      <c r="R212" s="6"/>
    </row>
    <row r="213" spans="1:18" ht="13.5" thickBot="1" x14ac:dyDescent="0.25">
      <c r="B213" s="280"/>
      <c r="C213" s="371"/>
      <c r="D213" s="281"/>
      <c r="E213" s="282"/>
      <c r="F213" s="950"/>
      <c r="G213" s="283"/>
      <c r="H213" s="283"/>
      <c r="I213" s="283"/>
      <c r="J213" s="284"/>
      <c r="K213" s="284"/>
      <c r="L213" s="285"/>
      <c r="M213" s="285"/>
      <c r="N213" s="286"/>
      <c r="P213" s="6"/>
      <c r="Q213" s="6"/>
      <c r="R213" s="6"/>
    </row>
    <row r="214" spans="1:18" ht="13.5" thickBot="1" x14ac:dyDescent="0.25">
      <c r="B214" s="287"/>
      <c r="C214" s="619" t="s">
        <v>110</v>
      </c>
      <c r="D214" s="620"/>
      <c r="E214" s="400"/>
      <c r="F214" s="951"/>
      <c r="G214" s="290"/>
      <c r="H214" s="290"/>
      <c r="I214" s="290"/>
      <c r="J214" s="291"/>
      <c r="K214" s="291"/>
      <c r="L214" s="288"/>
      <c r="M214" s="288"/>
      <c r="N214" s="292"/>
      <c r="P214" s="6"/>
      <c r="Q214" s="6"/>
      <c r="R214" s="6"/>
    </row>
    <row r="215" spans="1:18" ht="18.75" thickBot="1" x14ac:dyDescent="0.3">
      <c r="B215" s="295"/>
      <c r="C215" s="621"/>
      <c r="D215" s="296"/>
      <c r="E215" s="297"/>
      <c r="F215" s="952"/>
      <c r="G215" s="298"/>
      <c r="H215" s="298"/>
      <c r="I215" s="298"/>
      <c r="J215" s="299"/>
      <c r="K215" s="299"/>
      <c r="L215" s="300"/>
      <c r="M215" s="300"/>
      <c r="N215" s="301"/>
      <c r="P215" s="6"/>
      <c r="Q215" s="6"/>
      <c r="R215" s="4"/>
    </row>
    <row r="216" spans="1:18" s="4" customFormat="1" ht="25.5" thickBot="1" x14ac:dyDescent="0.3">
      <c r="B216" s="208"/>
      <c r="C216" s="209"/>
      <c r="D216" s="210" t="s">
        <v>0</v>
      </c>
      <c r="E216" s="211" t="s">
        <v>345</v>
      </c>
      <c r="F216" s="949" t="s">
        <v>346</v>
      </c>
      <c r="G216" s="212" t="s">
        <v>347</v>
      </c>
      <c r="H216" s="213" t="s">
        <v>348</v>
      </c>
      <c r="I216" s="357" t="s">
        <v>349</v>
      </c>
      <c r="J216" s="303" t="s">
        <v>350</v>
      </c>
      <c r="K216" s="215" t="s">
        <v>351</v>
      </c>
      <c r="L216" s="62" t="s">
        <v>7</v>
      </c>
      <c r="M216" s="216" t="s">
        <v>8</v>
      </c>
      <c r="N216" s="63" t="s">
        <v>352</v>
      </c>
      <c r="R216" s="6"/>
    </row>
    <row r="217" spans="1:18" x14ac:dyDescent="0.2">
      <c r="A217" s="1">
        <v>67</v>
      </c>
      <c r="B217" s="329"/>
      <c r="C217" s="330">
        <v>2212</v>
      </c>
      <c r="D217" s="463" t="s">
        <v>493</v>
      </c>
      <c r="E217" s="464">
        <v>56</v>
      </c>
      <c r="F217" s="863">
        <v>0</v>
      </c>
      <c r="G217" s="236">
        <v>1872</v>
      </c>
      <c r="H217" s="237">
        <v>959</v>
      </c>
      <c r="I217" s="236">
        <v>1872</v>
      </c>
      <c r="J217" s="997">
        <v>0</v>
      </c>
      <c r="K217" s="183">
        <f t="shared" ref="K217:K229" si="51">J217-F217</f>
        <v>0</v>
      </c>
      <c r="L217" s="331">
        <v>0</v>
      </c>
      <c r="M217" s="332">
        <v>0</v>
      </c>
      <c r="N217" s="814">
        <v>0</v>
      </c>
      <c r="P217" s="6"/>
      <c r="Q217" s="6"/>
      <c r="R217" s="6"/>
    </row>
    <row r="218" spans="1:18" x14ac:dyDescent="0.2">
      <c r="A218" s="1">
        <v>68</v>
      </c>
      <c r="B218" s="444"/>
      <c r="C218" s="445">
        <v>2219</v>
      </c>
      <c r="D218" s="83" t="s">
        <v>501</v>
      </c>
      <c r="E218" s="128">
        <v>540</v>
      </c>
      <c r="F218" s="915">
        <v>930</v>
      </c>
      <c r="G218" s="80">
        <v>5269</v>
      </c>
      <c r="H218" s="129">
        <v>3581</v>
      </c>
      <c r="I218" s="80">
        <v>5269</v>
      </c>
      <c r="J218" s="1092">
        <v>2271</v>
      </c>
      <c r="K218" s="79">
        <f t="shared" si="51"/>
        <v>1341</v>
      </c>
      <c r="L218" s="530">
        <v>0</v>
      </c>
      <c r="M218" s="1070">
        <v>0</v>
      </c>
      <c r="N218" s="192">
        <v>0</v>
      </c>
      <c r="P218" s="6"/>
      <c r="Q218" s="6"/>
      <c r="R218" s="6"/>
    </row>
    <row r="219" spans="1:18" x14ac:dyDescent="0.2">
      <c r="A219" s="1">
        <v>69</v>
      </c>
      <c r="B219" s="329"/>
      <c r="C219" s="330">
        <v>2321</v>
      </c>
      <c r="D219" s="463" t="s">
        <v>495</v>
      </c>
      <c r="E219" s="464">
        <v>36</v>
      </c>
      <c r="F219" s="863">
        <v>0</v>
      </c>
      <c r="G219" s="327">
        <v>0</v>
      </c>
      <c r="H219" s="183">
        <v>0</v>
      </c>
      <c r="I219" s="236">
        <v>0</v>
      </c>
      <c r="J219" s="997">
        <v>0</v>
      </c>
      <c r="K219" s="183">
        <f t="shared" si="51"/>
        <v>0</v>
      </c>
      <c r="L219" s="331">
        <v>0</v>
      </c>
      <c r="M219" s="332">
        <v>0</v>
      </c>
      <c r="N219" s="814">
        <v>0</v>
      </c>
      <c r="P219" s="6"/>
      <c r="Q219" s="6"/>
      <c r="R219" s="6"/>
    </row>
    <row r="220" spans="1:18" x14ac:dyDescent="0.2">
      <c r="A220" s="1">
        <v>70</v>
      </c>
      <c r="B220" s="77"/>
      <c r="C220" s="104">
        <v>2334</v>
      </c>
      <c r="D220" s="83" t="s">
        <v>391</v>
      </c>
      <c r="E220" s="128">
        <v>0</v>
      </c>
      <c r="F220" s="866">
        <v>0</v>
      </c>
      <c r="G220" s="33">
        <v>270</v>
      </c>
      <c r="H220" s="79">
        <v>234</v>
      </c>
      <c r="I220" s="80">
        <v>270</v>
      </c>
      <c r="J220" s="1092">
        <v>0</v>
      </c>
      <c r="K220" s="107">
        <f t="shared" si="51"/>
        <v>0</v>
      </c>
      <c r="L220" s="530">
        <v>0</v>
      </c>
      <c r="M220" s="514">
        <v>0</v>
      </c>
      <c r="N220" s="192">
        <v>0</v>
      </c>
      <c r="P220" s="6"/>
      <c r="Q220" s="6"/>
      <c r="R220" s="6"/>
    </row>
    <row r="221" spans="1:18" x14ac:dyDescent="0.2">
      <c r="A221" s="1">
        <v>71</v>
      </c>
      <c r="B221" s="329"/>
      <c r="C221" s="330">
        <v>3111</v>
      </c>
      <c r="D221" s="463" t="s">
        <v>502</v>
      </c>
      <c r="E221" s="464">
        <v>6207</v>
      </c>
      <c r="F221" s="863">
        <v>350</v>
      </c>
      <c r="G221" s="327">
        <v>72</v>
      </c>
      <c r="H221" s="183">
        <v>72</v>
      </c>
      <c r="I221" s="236">
        <v>72</v>
      </c>
      <c r="J221" s="997">
        <v>350</v>
      </c>
      <c r="K221" s="183">
        <f t="shared" si="51"/>
        <v>0</v>
      </c>
      <c r="L221" s="236">
        <v>0</v>
      </c>
      <c r="M221" s="332">
        <v>0</v>
      </c>
      <c r="N221" s="814">
        <v>0</v>
      </c>
      <c r="P221" s="6"/>
      <c r="Q221" s="6"/>
      <c r="R221" s="6"/>
    </row>
    <row r="222" spans="1:18" x14ac:dyDescent="0.2">
      <c r="A222" s="1">
        <v>72</v>
      </c>
      <c r="B222" s="77"/>
      <c r="C222" s="445">
        <v>3319</v>
      </c>
      <c r="D222" s="22" t="s">
        <v>227</v>
      </c>
      <c r="E222" s="166">
        <v>0</v>
      </c>
      <c r="F222" s="915">
        <v>73</v>
      </c>
      <c r="G222" s="33">
        <v>0</v>
      </c>
      <c r="H222" s="79">
        <v>0</v>
      </c>
      <c r="I222" s="80">
        <v>0</v>
      </c>
      <c r="J222" s="1092">
        <v>0</v>
      </c>
      <c r="K222" s="79">
        <f t="shared" si="51"/>
        <v>-73</v>
      </c>
      <c r="L222" s="80">
        <v>0</v>
      </c>
      <c r="M222" s="1070">
        <v>0</v>
      </c>
      <c r="N222" s="192">
        <v>0</v>
      </c>
      <c r="P222" s="6"/>
      <c r="Q222" s="6"/>
      <c r="R222" s="6"/>
    </row>
    <row r="223" spans="1:18" x14ac:dyDescent="0.2">
      <c r="A223" s="1">
        <v>73</v>
      </c>
      <c r="B223" s="258"/>
      <c r="C223" s="104">
        <v>3326</v>
      </c>
      <c r="D223" s="257" t="s">
        <v>228</v>
      </c>
      <c r="E223" s="106">
        <v>0</v>
      </c>
      <c r="F223" s="862">
        <v>0</v>
      </c>
      <c r="G223" s="108">
        <v>37675</v>
      </c>
      <c r="H223" s="107">
        <v>0</v>
      </c>
      <c r="I223" s="231">
        <v>8500</v>
      </c>
      <c r="J223" s="1089">
        <v>26626</v>
      </c>
      <c r="K223" s="107">
        <f t="shared" si="51"/>
        <v>26626</v>
      </c>
      <c r="L223" s="231">
        <v>0</v>
      </c>
      <c r="M223" s="514">
        <v>0</v>
      </c>
      <c r="N223" s="515">
        <v>0</v>
      </c>
      <c r="P223" s="6"/>
      <c r="Q223" s="6"/>
      <c r="R223" s="6"/>
    </row>
    <row r="224" spans="1:18" x14ac:dyDescent="0.2">
      <c r="A224" s="1">
        <v>74</v>
      </c>
      <c r="B224" s="329"/>
      <c r="C224" s="330">
        <v>3421</v>
      </c>
      <c r="D224" s="148" t="s">
        <v>497</v>
      </c>
      <c r="E224" s="149">
        <v>0</v>
      </c>
      <c r="F224" s="863">
        <v>0</v>
      </c>
      <c r="G224" s="327">
        <v>563</v>
      </c>
      <c r="H224" s="183">
        <v>562</v>
      </c>
      <c r="I224" s="236">
        <v>562</v>
      </c>
      <c r="J224" s="997">
        <v>150</v>
      </c>
      <c r="K224" s="183">
        <f t="shared" si="51"/>
        <v>150</v>
      </c>
      <c r="L224" s="331">
        <v>0</v>
      </c>
      <c r="M224" s="332">
        <v>0</v>
      </c>
      <c r="N224" s="814">
        <v>0</v>
      </c>
      <c r="P224" s="6"/>
      <c r="Q224" s="6"/>
      <c r="R224" s="6"/>
    </row>
    <row r="225" spans="1:18" x14ac:dyDescent="0.2">
      <c r="A225" s="1">
        <v>75</v>
      </c>
      <c r="B225" s="95"/>
      <c r="C225" s="96">
        <v>3429</v>
      </c>
      <c r="D225" s="97" t="s">
        <v>498</v>
      </c>
      <c r="E225" s="98">
        <v>811</v>
      </c>
      <c r="F225" s="867">
        <v>0</v>
      </c>
      <c r="G225" s="100">
        <v>3450</v>
      </c>
      <c r="H225" s="99">
        <v>3441</v>
      </c>
      <c r="I225" s="241">
        <v>3441</v>
      </c>
      <c r="J225" s="1093">
        <v>0</v>
      </c>
      <c r="K225" s="99">
        <f t="shared" si="51"/>
        <v>0</v>
      </c>
      <c r="L225" s="70">
        <v>0</v>
      </c>
      <c r="M225" s="66">
        <v>0</v>
      </c>
      <c r="N225" s="432">
        <v>0</v>
      </c>
      <c r="P225" s="6"/>
      <c r="Q225" s="6"/>
      <c r="R225" s="6"/>
    </row>
    <row r="226" spans="1:18" x14ac:dyDescent="0.2">
      <c r="A226" s="1">
        <v>76</v>
      </c>
      <c r="B226" s="95"/>
      <c r="C226" s="96">
        <v>3613</v>
      </c>
      <c r="D226" s="97" t="s">
        <v>362</v>
      </c>
      <c r="E226" s="98">
        <v>156</v>
      </c>
      <c r="F226" s="867">
        <v>0</v>
      </c>
      <c r="G226" s="100">
        <v>0</v>
      </c>
      <c r="H226" s="99">
        <v>0</v>
      </c>
      <c r="I226" s="100">
        <v>0</v>
      </c>
      <c r="J226" s="101">
        <v>0</v>
      </c>
      <c r="K226" s="99">
        <f t="shared" si="51"/>
        <v>0</v>
      </c>
      <c r="L226" s="100">
        <v>0</v>
      </c>
      <c r="M226" s="99">
        <v>0</v>
      </c>
      <c r="N226" s="102">
        <v>0</v>
      </c>
      <c r="P226" s="6"/>
      <c r="Q226" s="6"/>
      <c r="R226" s="6"/>
    </row>
    <row r="227" spans="1:18" x14ac:dyDescent="0.2">
      <c r="A227" s="1">
        <v>77</v>
      </c>
      <c r="B227" s="103"/>
      <c r="C227" s="104">
        <v>3725</v>
      </c>
      <c r="D227" s="105" t="s">
        <v>434</v>
      </c>
      <c r="E227" s="106">
        <v>0</v>
      </c>
      <c r="F227" s="862">
        <v>0</v>
      </c>
      <c r="G227" s="108">
        <v>116</v>
      </c>
      <c r="H227" s="107">
        <v>115</v>
      </c>
      <c r="I227" s="108">
        <v>122</v>
      </c>
      <c r="J227" s="109">
        <v>0</v>
      </c>
      <c r="K227" s="107">
        <f t="shared" si="51"/>
        <v>0</v>
      </c>
      <c r="L227" s="108">
        <v>0</v>
      </c>
      <c r="M227" s="107">
        <v>0</v>
      </c>
      <c r="N227" s="110">
        <v>0</v>
      </c>
      <c r="P227" s="6"/>
      <c r="Q227" s="6"/>
      <c r="R227" s="6"/>
    </row>
    <row r="228" spans="1:18" ht="13.5" thickBot="1" x14ac:dyDescent="0.25">
      <c r="A228" s="1">
        <v>78</v>
      </c>
      <c r="B228" s="103"/>
      <c r="C228" s="104">
        <v>6171</v>
      </c>
      <c r="D228" s="105" t="s">
        <v>503</v>
      </c>
      <c r="E228" s="106">
        <v>297</v>
      </c>
      <c r="F228" s="862">
        <v>0</v>
      </c>
      <c r="G228" s="108">
        <v>62</v>
      </c>
      <c r="H228" s="107">
        <v>30</v>
      </c>
      <c r="I228" s="108">
        <v>62</v>
      </c>
      <c r="J228" s="109">
        <v>0</v>
      </c>
      <c r="K228" s="107">
        <f t="shared" si="51"/>
        <v>0</v>
      </c>
      <c r="L228" s="108">
        <v>0</v>
      </c>
      <c r="M228" s="107">
        <v>0</v>
      </c>
      <c r="N228" s="110">
        <v>0</v>
      </c>
      <c r="P228" s="6"/>
      <c r="Q228" s="6"/>
      <c r="R228" s="6"/>
    </row>
    <row r="229" spans="1:18" ht="13.5" thickBot="1" x14ac:dyDescent="0.25">
      <c r="B229" s="29"/>
      <c r="C229" s="369"/>
      <c r="D229" s="216" t="s">
        <v>47</v>
      </c>
      <c r="E229" s="132">
        <f t="shared" ref="E229:J229" si="52">SUM(E217:E228)</f>
        <v>8103</v>
      </c>
      <c r="F229" s="860">
        <f t="shared" si="52"/>
        <v>1353</v>
      </c>
      <c r="G229" s="132">
        <f t="shared" si="52"/>
        <v>49349</v>
      </c>
      <c r="H229" s="132">
        <f t="shared" si="52"/>
        <v>8994</v>
      </c>
      <c r="I229" s="132">
        <f t="shared" si="52"/>
        <v>20170</v>
      </c>
      <c r="J229" s="222">
        <f t="shared" si="52"/>
        <v>29397</v>
      </c>
      <c r="K229" s="132">
        <f t="shared" si="51"/>
        <v>28044</v>
      </c>
      <c r="L229" s="132">
        <f>SUM(L217:L228)</f>
        <v>0</v>
      </c>
      <c r="M229" s="132">
        <f>SUM(M217:M228)</f>
        <v>0</v>
      </c>
      <c r="N229" s="132">
        <f>SUM(N217:N228)</f>
        <v>0</v>
      </c>
      <c r="P229" s="6"/>
      <c r="Q229" s="6"/>
      <c r="R229" s="6"/>
    </row>
    <row r="230" spans="1:18" x14ac:dyDescent="0.2">
      <c r="B230" s="22"/>
      <c r="C230" s="22"/>
      <c r="D230" s="200"/>
      <c r="E230" s="393"/>
      <c r="F230" s="884"/>
      <c r="G230" s="393"/>
      <c r="H230" s="393"/>
      <c r="I230" s="884"/>
      <c r="J230" s="884"/>
      <c r="K230" s="393"/>
      <c r="L230" s="393"/>
      <c r="M230" s="393"/>
      <c r="N230" s="393"/>
      <c r="P230" s="6"/>
      <c r="Q230" s="6"/>
      <c r="R230" s="6"/>
    </row>
    <row r="231" spans="1:18" x14ac:dyDescent="0.2">
      <c r="B231" s="22"/>
      <c r="C231" s="22"/>
      <c r="D231" s="200"/>
      <c r="E231" s="393"/>
      <c r="F231" s="884"/>
      <c r="G231" s="393"/>
      <c r="H231" s="393"/>
      <c r="I231" s="884"/>
      <c r="J231" s="884"/>
      <c r="K231" s="393"/>
      <c r="L231" s="393"/>
      <c r="M231" s="393"/>
      <c r="N231" s="393"/>
      <c r="P231" s="6"/>
      <c r="Q231" s="6"/>
      <c r="R231" s="6"/>
    </row>
    <row r="232" spans="1:18" x14ac:dyDescent="0.2">
      <c r="B232" s="22"/>
      <c r="C232" s="22"/>
      <c r="D232" s="200"/>
      <c r="E232" s="393"/>
      <c r="F232" s="884"/>
      <c r="G232" s="393"/>
      <c r="H232" s="393"/>
      <c r="I232" s="393"/>
      <c r="J232" s="884"/>
      <c r="K232" s="393"/>
      <c r="L232" s="393"/>
      <c r="M232" s="393"/>
      <c r="N232" s="393"/>
      <c r="P232" s="6"/>
      <c r="Q232" s="6"/>
      <c r="R232" s="6"/>
    </row>
    <row r="233" spans="1:18" x14ac:dyDescent="0.2">
      <c r="B233" s="22"/>
      <c r="C233" s="22"/>
      <c r="D233" s="200"/>
      <c r="E233" s="393"/>
      <c r="F233" s="884"/>
      <c r="G233" s="393"/>
      <c r="H233" s="393"/>
      <c r="I233" s="393"/>
      <c r="J233" s="884"/>
      <c r="K233" s="393"/>
      <c r="L233" s="393"/>
      <c r="M233" s="393"/>
      <c r="N233" s="393"/>
      <c r="P233" s="6"/>
      <c r="Q233" s="6"/>
      <c r="R233" s="6"/>
    </row>
    <row r="234" spans="1:18" ht="15" x14ac:dyDescent="0.25">
      <c r="B234" s="1126" t="s">
        <v>111</v>
      </c>
      <c r="C234" s="1127"/>
      <c r="D234" s="1127"/>
      <c r="E234" s="416"/>
      <c r="F234" s="869"/>
      <c r="G234" s="277"/>
      <c r="H234" s="278"/>
      <c r="I234" s="278"/>
      <c r="J234" s="278"/>
      <c r="K234" s="278"/>
      <c r="L234" s="279"/>
      <c r="M234" s="279"/>
      <c r="N234" s="279"/>
      <c r="P234" s="6"/>
      <c r="Q234" s="6"/>
      <c r="R234" s="6"/>
    </row>
    <row r="235" spans="1:18" ht="15.75" thickBot="1" x14ac:dyDescent="0.3">
      <c r="B235" s="1126"/>
      <c r="C235" s="1127"/>
      <c r="D235" s="1127"/>
      <c r="E235" s="416"/>
      <c r="F235" s="869"/>
      <c r="G235" s="277"/>
      <c r="H235" s="278"/>
      <c r="I235" s="278"/>
      <c r="J235" s="278"/>
      <c r="K235" s="278"/>
      <c r="L235" s="279"/>
      <c r="M235" s="279"/>
      <c r="N235" s="279"/>
      <c r="P235" s="6"/>
      <c r="Q235" s="6"/>
      <c r="R235" s="6"/>
    </row>
    <row r="236" spans="1:18" ht="13.5" thickBot="1" x14ac:dyDescent="0.25">
      <c r="B236" s="280"/>
      <c r="C236" s="281"/>
      <c r="D236" s="281"/>
      <c r="E236" s="282"/>
      <c r="F236" s="950"/>
      <c r="G236" s="283"/>
      <c r="H236" s="283"/>
      <c r="I236" s="283"/>
      <c r="J236" s="284"/>
      <c r="K236" s="284"/>
      <c r="L236" s="285"/>
      <c r="M236" s="285"/>
      <c r="N236" s="286"/>
      <c r="P236" s="6"/>
      <c r="Q236" s="6"/>
      <c r="R236" s="6"/>
    </row>
    <row r="237" spans="1:18" ht="13.5" thickBot="1" x14ac:dyDescent="0.25">
      <c r="B237" s="287"/>
      <c r="C237" s="288"/>
      <c r="D237" s="219" t="s">
        <v>32</v>
      </c>
      <c r="E237" s="289"/>
      <c r="F237" s="951"/>
      <c r="G237" s="290"/>
      <c r="H237" s="290"/>
      <c r="I237" s="290"/>
      <c r="J237" s="291"/>
      <c r="K237" s="291"/>
      <c r="L237" s="288"/>
      <c r="M237" s="288"/>
      <c r="N237" s="292"/>
      <c r="P237" s="6"/>
      <c r="Q237" s="6"/>
      <c r="R237" s="6"/>
    </row>
    <row r="238" spans="1:18" ht="18.75" thickBot="1" x14ac:dyDescent="0.3">
      <c r="B238" s="295"/>
      <c r="C238" s="296"/>
      <c r="D238" s="296" t="s">
        <v>33</v>
      </c>
      <c r="E238" s="297"/>
      <c r="F238" s="952"/>
      <c r="G238" s="298"/>
      <c r="H238" s="298"/>
      <c r="I238" s="298"/>
      <c r="J238" s="299"/>
      <c r="K238" s="299"/>
      <c r="L238" s="300"/>
      <c r="M238" s="300"/>
      <c r="N238" s="301"/>
      <c r="P238" s="6"/>
      <c r="Q238" s="6"/>
      <c r="R238" s="4"/>
    </row>
    <row r="239" spans="1:18" s="4" customFormat="1" ht="25.5" thickBot="1" x14ac:dyDescent="0.3">
      <c r="B239" s="208"/>
      <c r="C239" s="209"/>
      <c r="D239" s="210" t="s">
        <v>0</v>
      </c>
      <c r="E239" s="211" t="s">
        <v>345</v>
      </c>
      <c r="F239" s="949" t="s">
        <v>346</v>
      </c>
      <c r="G239" s="212" t="s">
        <v>347</v>
      </c>
      <c r="H239" s="213" t="s">
        <v>348</v>
      </c>
      <c r="I239" s="213" t="s">
        <v>349</v>
      </c>
      <c r="J239" s="214" t="s">
        <v>350</v>
      </c>
      <c r="K239" s="215" t="s">
        <v>351</v>
      </c>
      <c r="L239" s="62" t="s">
        <v>7</v>
      </c>
      <c r="M239" s="216" t="s">
        <v>8</v>
      </c>
      <c r="N239" s="63" t="s">
        <v>352</v>
      </c>
      <c r="R239" s="6"/>
    </row>
    <row r="240" spans="1:18" x14ac:dyDescent="0.2">
      <c r="A240" s="1">
        <v>79</v>
      </c>
      <c r="B240" s="471">
        <v>1332</v>
      </c>
      <c r="C240" s="472"/>
      <c r="D240" s="636" t="s">
        <v>112</v>
      </c>
      <c r="E240" s="543">
        <v>10</v>
      </c>
      <c r="F240" s="922">
        <v>6</v>
      </c>
      <c r="G240" s="362">
        <v>6</v>
      </c>
      <c r="H240" s="362">
        <v>10</v>
      </c>
      <c r="I240" s="308">
        <v>10</v>
      </c>
      <c r="J240" s="638">
        <v>0</v>
      </c>
      <c r="K240" s="34">
        <f>J240-F240</f>
        <v>-6</v>
      </c>
      <c r="L240" s="477">
        <v>0</v>
      </c>
      <c r="M240" s="480">
        <v>0</v>
      </c>
      <c r="N240" s="636">
        <v>0</v>
      </c>
      <c r="P240" s="6"/>
      <c r="Q240" s="6"/>
      <c r="R240" s="6"/>
    </row>
    <row r="241" spans="1:18" ht="13.5" thickBot="1" x14ac:dyDescent="0.25">
      <c r="A241" s="1">
        <v>80</v>
      </c>
      <c r="B241" s="103">
        <v>1361</v>
      </c>
      <c r="C241" s="104"/>
      <c r="D241" s="639" t="s">
        <v>113</v>
      </c>
      <c r="E241" s="640">
        <v>56</v>
      </c>
      <c r="F241" s="923">
        <v>70</v>
      </c>
      <c r="G241" s="88">
        <v>70</v>
      </c>
      <c r="H241" s="107">
        <v>45</v>
      </c>
      <c r="I241" s="108">
        <v>70</v>
      </c>
      <c r="J241" s="642">
        <v>50</v>
      </c>
      <c r="K241" s="88">
        <f>J241-F241</f>
        <v>-20</v>
      </c>
      <c r="L241" s="92">
        <v>50</v>
      </c>
      <c r="M241" s="93">
        <v>50</v>
      </c>
      <c r="N241" s="628">
        <v>50</v>
      </c>
      <c r="P241" s="6"/>
      <c r="Q241" s="6"/>
      <c r="R241" s="6"/>
    </row>
    <row r="242" spans="1:18" ht="13.5" thickBot="1" x14ac:dyDescent="0.25">
      <c r="B242" s="29"/>
      <c r="C242" s="369"/>
      <c r="D242" s="63" t="s">
        <v>47</v>
      </c>
      <c r="E242" s="137">
        <f>SUM(E240:E241)</f>
        <v>66</v>
      </c>
      <c r="F242" s="892">
        <f t="shared" ref="F242:L242" si="53">SUM(F240:F241)</f>
        <v>76</v>
      </c>
      <c r="G242" s="132">
        <f t="shared" si="53"/>
        <v>76</v>
      </c>
      <c r="H242" s="132">
        <f t="shared" si="53"/>
        <v>55</v>
      </c>
      <c r="I242" s="383">
        <f t="shared" si="53"/>
        <v>80</v>
      </c>
      <c r="J242" s="435">
        <f t="shared" si="53"/>
        <v>50</v>
      </c>
      <c r="K242" s="132">
        <f>J242-F242</f>
        <v>-26</v>
      </c>
      <c r="L242" s="63">
        <f t="shared" si="53"/>
        <v>50</v>
      </c>
      <c r="M242" s="390">
        <f>SUM(M240:M241)</f>
        <v>50</v>
      </c>
      <c r="N242" s="390">
        <f>SUM(N240:N241)</f>
        <v>50</v>
      </c>
      <c r="P242" s="6"/>
      <c r="Q242" s="6"/>
      <c r="R242" s="6"/>
    </row>
    <row r="243" spans="1:18" x14ac:dyDescent="0.2">
      <c r="A243" s="1102"/>
      <c r="B243" s="1109"/>
      <c r="C243" s="1109"/>
      <c r="D243" s="1103"/>
      <c r="E243" s="1168"/>
      <c r="F243" s="884"/>
      <c r="G243" s="884"/>
      <c r="H243" s="884"/>
      <c r="I243" s="884"/>
      <c r="J243" s="884"/>
      <c r="K243" s="884"/>
      <c r="L243" s="1103"/>
      <c r="M243" s="1103"/>
      <c r="N243" s="1103"/>
      <c r="O243" s="1102"/>
      <c r="P243" s="6"/>
      <c r="Q243" s="6"/>
      <c r="R243" s="6"/>
    </row>
    <row r="244" spans="1:18" x14ac:dyDescent="0.2">
      <c r="A244" s="1102"/>
      <c r="B244" s="1109"/>
      <c r="C244" s="1109"/>
      <c r="D244" s="1103"/>
      <c r="E244" s="1168"/>
      <c r="F244" s="884"/>
      <c r="G244" s="884"/>
      <c r="H244" s="884"/>
      <c r="I244" s="884"/>
      <c r="J244" s="884"/>
      <c r="K244" s="884"/>
      <c r="L244" s="1103"/>
      <c r="M244" s="1103"/>
      <c r="N244" s="1103"/>
      <c r="O244" s="1102"/>
      <c r="P244" s="6"/>
      <c r="Q244" s="6"/>
      <c r="R244" s="6"/>
    </row>
    <row r="245" spans="1:18" x14ac:dyDescent="0.2">
      <c r="A245" s="1102"/>
      <c r="B245" s="1109"/>
      <c r="C245" s="1109"/>
      <c r="D245" s="1103"/>
      <c r="E245" s="1168"/>
      <c r="F245" s="884"/>
      <c r="G245" s="884"/>
      <c r="H245" s="884"/>
      <c r="I245" s="884"/>
      <c r="J245" s="884"/>
      <c r="K245" s="884"/>
      <c r="L245" s="1103"/>
      <c r="M245" s="1103"/>
      <c r="N245" s="1103"/>
      <c r="O245" s="1102"/>
      <c r="P245" s="6"/>
      <c r="Q245" s="6"/>
      <c r="R245" s="6"/>
    </row>
    <row r="246" spans="1:18" x14ac:dyDescent="0.2">
      <c r="A246" s="1102"/>
      <c r="B246" s="1109"/>
      <c r="C246" s="1109"/>
      <c r="D246" s="1103"/>
      <c r="E246" s="1168"/>
      <c r="F246" s="884"/>
      <c r="G246" s="884"/>
      <c r="H246" s="884"/>
      <c r="I246" s="884"/>
      <c r="J246" s="884"/>
      <c r="K246" s="884"/>
      <c r="L246" s="1103"/>
      <c r="M246" s="1103"/>
      <c r="N246" s="1103"/>
      <c r="O246" s="1102"/>
      <c r="P246" s="6"/>
      <c r="Q246" s="6"/>
      <c r="R246" s="6"/>
    </row>
    <row r="247" spans="1:18" ht="13.5" thickBot="1" x14ac:dyDescent="0.25">
      <c r="A247" s="1102"/>
      <c r="B247" s="1109"/>
      <c r="C247" s="1109"/>
      <c r="D247" s="1103"/>
      <c r="E247" s="1168"/>
      <c r="F247" s="884"/>
      <c r="G247" s="884"/>
      <c r="H247" s="884"/>
      <c r="I247" s="884"/>
      <c r="J247" s="884"/>
      <c r="K247" s="884"/>
      <c r="L247" s="1103"/>
      <c r="M247" s="1103"/>
      <c r="N247" s="1103"/>
      <c r="O247" s="1102"/>
      <c r="P247" s="6"/>
      <c r="Q247" s="6"/>
      <c r="R247" s="6"/>
    </row>
    <row r="248" spans="1:18" x14ac:dyDescent="0.2">
      <c r="B248" s="280"/>
      <c r="C248" s="281"/>
      <c r="D248" s="281"/>
      <c r="E248" s="282"/>
      <c r="F248" s="950"/>
      <c r="G248" s="283"/>
      <c r="H248" s="283"/>
      <c r="I248" s="283"/>
      <c r="J248" s="284"/>
      <c r="K248" s="284"/>
      <c r="L248" s="285"/>
      <c r="M248" s="285"/>
      <c r="N248" s="286"/>
      <c r="P248" s="6"/>
      <c r="Q248" s="6"/>
      <c r="R248" s="6"/>
    </row>
    <row r="249" spans="1:18" x14ac:dyDescent="0.2">
      <c r="B249" s="287"/>
      <c r="C249" s="293"/>
      <c r="D249" s="293" t="s">
        <v>48</v>
      </c>
      <c r="E249" s="294"/>
      <c r="F249" s="951"/>
      <c r="G249" s="290"/>
      <c r="H249" s="290"/>
      <c r="I249" s="290"/>
      <c r="J249" s="291"/>
      <c r="K249" s="291"/>
      <c r="L249" s="288"/>
      <c r="M249" s="288"/>
      <c r="N249" s="292"/>
      <c r="P249" s="6"/>
      <c r="Q249" s="6"/>
      <c r="R249" s="6"/>
    </row>
    <row r="250" spans="1:18" ht="18.75" thickBot="1" x14ac:dyDescent="0.3">
      <c r="B250" s="295"/>
      <c r="C250" s="296"/>
      <c r="D250" s="296"/>
      <c r="E250" s="297"/>
      <c r="F250" s="952"/>
      <c r="G250" s="298"/>
      <c r="H250" s="298"/>
      <c r="I250" s="298"/>
      <c r="J250" s="299"/>
      <c r="K250" s="299"/>
      <c r="L250" s="300"/>
      <c r="M250" s="300"/>
      <c r="N250" s="301"/>
      <c r="P250" s="6"/>
      <c r="Q250" s="6"/>
      <c r="R250" s="4"/>
    </row>
    <row r="251" spans="1:18" s="4" customFormat="1" ht="25.5" thickBot="1" x14ac:dyDescent="0.3">
      <c r="B251" s="208"/>
      <c r="C251" s="596"/>
      <c r="D251" s="209" t="s">
        <v>0</v>
      </c>
      <c r="E251" s="211" t="s">
        <v>345</v>
      </c>
      <c r="F251" s="949" t="s">
        <v>346</v>
      </c>
      <c r="G251" s="212" t="s">
        <v>347</v>
      </c>
      <c r="H251" s="302" t="s">
        <v>348</v>
      </c>
      <c r="I251" s="213" t="s">
        <v>349</v>
      </c>
      <c r="J251" s="214" t="s">
        <v>350</v>
      </c>
      <c r="K251" s="215" t="s">
        <v>351</v>
      </c>
      <c r="L251" s="62" t="s">
        <v>7</v>
      </c>
      <c r="M251" s="63" t="s">
        <v>8</v>
      </c>
      <c r="N251" s="390" t="s">
        <v>352</v>
      </c>
      <c r="R251" s="6"/>
    </row>
    <row r="252" spans="1:18" x14ac:dyDescent="0.2">
      <c r="A252" s="1">
        <v>81</v>
      </c>
      <c r="B252" s="586">
        <v>2212</v>
      </c>
      <c r="C252" s="697">
        <v>1014</v>
      </c>
      <c r="D252" s="685" t="s">
        <v>364</v>
      </c>
      <c r="E252" s="45">
        <v>2</v>
      </c>
      <c r="F252" s="870">
        <v>0</v>
      </c>
      <c r="G252" s="34">
        <v>0</v>
      </c>
      <c r="H252" s="197">
        <v>1</v>
      </c>
      <c r="I252" s="248">
        <v>1</v>
      </c>
      <c r="J252" s="686">
        <v>0</v>
      </c>
      <c r="K252" s="34">
        <f t="shared" ref="K252:K266" si="54">J252-F252</f>
        <v>0</v>
      </c>
      <c r="L252" s="685">
        <v>0</v>
      </c>
      <c r="M252" s="21">
        <v>0</v>
      </c>
      <c r="N252" s="188">
        <v>0</v>
      </c>
      <c r="P252" s="6"/>
      <c r="Q252" s="6"/>
      <c r="R252" s="6"/>
    </row>
    <row r="253" spans="1:18" ht="13.5" thickBot="1" x14ac:dyDescent="0.25">
      <c r="A253" s="1">
        <v>82</v>
      </c>
      <c r="B253" s="258">
        <v>2324</v>
      </c>
      <c r="C253" s="628">
        <v>1014</v>
      </c>
      <c r="D253" s="257" t="s">
        <v>365</v>
      </c>
      <c r="E253" s="87">
        <v>1</v>
      </c>
      <c r="F253" s="1105">
        <v>0</v>
      </c>
      <c r="G253" s="88">
        <v>0</v>
      </c>
      <c r="H253" s="89">
        <v>1</v>
      </c>
      <c r="I253" s="388">
        <v>1</v>
      </c>
      <c r="J253" s="131">
        <v>0</v>
      </c>
      <c r="K253" s="88">
        <f t="shared" si="54"/>
        <v>0</v>
      </c>
      <c r="L253" s="86">
        <v>0</v>
      </c>
      <c r="M253" s="92">
        <v>0</v>
      </c>
      <c r="N253" s="93">
        <v>0</v>
      </c>
      <c r="P253" s="6"/>
      <c r="Q253" s="6"/>
      <c r="R253" s="6"/>
    </row>
    <row r="254" spans="1:18" ht="13.5" thickBot="1" x14ac:dyDescent="0.25">
      <c r="B254" s="29"/>
      <c r="C254" s="369"/>
      <c r="D254" s="304" t="s">
        <v>440</v>
      </c>
      <c r="E254" s="672">
        <f t="shared" ref="E254:J254" si="55">SUM(E252:E253)</f>
        <v>3</v>
      </c>
      <c r="F254" s="1106">
        <f t="shared" si="55"/>
        <v>0</v>
      </c>
      <c r="G254" s="616">
        <f t="shared" si="55"/>
        <v>0</v>
      </c>
      <c r="H254" s="457">
        <f t="shared" si="55"/>
        <v>2</v>
      </c>
      <c r="I254" s="458">
        <f t="shared" si="55"/>
        <v>2</v>
      </c>
      <c r="J254" s="126">
        <f t="shared" si="55"/>
        <v>0</v>
      </c>
      <c r="K254" s="132">
        <f t="shared" si="54"/>
        <v>0</v>
      </c>
      <c r="L254" s="199">
        <v>0</v>
      </c>
      <c r="M254" s="461">
        <v>0</v>
      </c>
      <c r="N254" s="462">
        <f>SUM(N252:N253)</f>
        <v>0</v>
      </c>
      <c r="P254" s="6"/>
      <c r="Q254" s="6"/>
      <c r="R254" s="6"/>
    </row>
    <row r="255" spans="1:18" x14ac:dyDescent="0.2">
      <c r="A255" s="1">
        <v>83</v>
      </c>
      <c r="B255" s="586">
        <v>2212</v>
      </c>
      <c r="C255" s="697">
        <v>3719</v>
      </c>
      <c r="D255" s="685" t="s">
        <v>437</v>
      </c>
      <c r="E255" s="45">
        <v>0</v>
      </c>
      <c r="F255" s="870">
        <v>0</v>
      </c>
      <c r="G255" s="34">
        <v>0</v>
      </c>
      <c r="H255" s="197">
        <v>4</v>
      </c>
      <c r="I255" s="248">
        <v>4</v>
      </c>
      <c r="J255" s="686">
        <v>0</v>
      </c>
      <c r="K255" s="34">
        <f t="shared" si="54"/>
        <v>0</v>
      </c>
      <c r="L255" s="685">
        <v>0</v>
      </c>
      <c r="M255" s="21">
        <v>0</v>
      </c>
      <c r="N255" s="188">
        <v>0</v>
      </c>
      <c r="P255" s="6"/>
      <c r="Q255" s="6"/>
      <c r="R255" s="6"/>
    </row>
    <row r="256" spans="1:18" ht="13.5" thickBot="1" x14ac:dyDescent="0.25">
      <c r="A256" s="1">
        <v>84</v>
      </c>
      <c r="B256" s="258">
        <v>2324</v>
      </c>
      <c r="C256" s="628">
        <v>3719</v>
      </c>
      <c r="D256" s="257" t="s">
        <v>438</v>
      </c>
      <c r="E256" s="87">
        <v>0</v>
      </c>
      <c r="F256" s="1105">
        <v>0</v>
      </c>
      <c r="G256" s="88">
        <v>0</v>
      </c>
      <c r="H256" s="89">
        <v>2</v>
      </c>
      <c r="I256" s="388">
        <v>2</v>
      </c>
      <c r="J256" s="131">
        <v>0</v>
      </c>
      <c r="K256" s="88">
        <f t="shared" si="54"/>
        <v>0</v>
      </c>
      <c r="L256" s="86">
        <v>0</v>
      </c>
      <c r="M256" s="92">
        <v>0</v>
      </c>
      <c r="N256" s="93">
        <v>0</v>
      </c>
      <c r="P256" s="6"/>
      <c r="Q256" s="6"/>
      <c r="R256" s="6"/>
    </row>
    <row r="257" spans="1:18" ht="13.5" thickBot="1" x14ac:dyDescent="0.25">
      <c r="B257" s="29"/>
      <c r="C257" s="369"/>
      <c r="D257" s="304" t="s">
        <v>439</v>
      </c>
      <c r="E257" s="672">
        <f t="shared" ref="E257:J257" si="56">SUM(E255:E256)</f>
        <v>0</v>
      </c>
      <c r="F257" s="1106">
        <f t="shared" si="56"/>
        <v>0</v>
      </c>
      <c r="G257" s="616">
        <f t="shared" si="56"/>
        <v>0</v>
      </c>
      <c r="H257" s="457">
        <f t="shared" si="56"/>
        <v>6</v>
      </c>
      <c r="I257" s="458">
        <f t="shared" si="56"/>
        <v>6</v>
      </c>
      <c r="J257" s="126">
        <f t="shared" si="56"/>
        <v>0</v>
      </c>
      <c r="K257" s="132">
        <f t="shared" si="54"/>
        <v>0</v>
      </c>
      <c r="L257" s="199">
        <v>0</v>
      </c>
      <c r="M257" s="461">
        <v>0</v>
      </c>
      <c r="N257" s="462">
        <f>SUM(N255:N256)</f>
        <v>0</v>
      </c>
      <c r="P257" s="6"/>
      <c r="Q257" s="6"/>
      <c r="R257" s="6"/>
    </row>
    <row r="258" spans="1:18" ht="13.5" thickBot="1" x14ac:dyDescent="0.25">
      <c r="A258" s="1">
        <v>85</v>
      </c>
      <c r="B258" s="479">
        <v>2212</v>
      </c>
      <c r="C258" s="636">
        <v>3722</v>
      </c>
      <c r="D258" s="476" t="s">
        <v>442</v>
      </c>
      <c r="E258" s="15">
        <v>0</v>
      </c>
      <c r="F258" s="1118">
        <v>0</v>
      </c>
      <c r="G258" s="362">
        <v>0</v>
      </c>
      <c r="H258" s="308">
        <v>5</v>
      </c>
      <c r="I258" s="228">
        <v>5</v>
      </c>
      <c r="J258" s="1119">
        <v>0</v>
      </c>
      <c r="K258" s="362">
        <v>0</v>
      </c>
      <c r="L258" s="476">
        <v>0</v>
      </c>
      <c r="M258" s="477">
        <v>0</v>
      </c>
      <c r="N258" s="480">
        <v>0</v>
      </c>
      <c r="P258" s="6"/>
      <c r="Q258" s="6"/>
      <c r="R258" s="6"/>
    </row>
    <row r="259" spans="1:18" x14ac:dyDescent="0.2">
      <c r="A259" s="1">
        <v>86</v>
      </c>
      <c r="B259" s="588">
        <v>2324</v>
      </c>
      <c r="C259" s="463">
        <v>3722</v>
      </c>
      <c r="D259" s="170" t="s">
        <v>443</v>
      </c>
      <c r="E259" s="15">
        <v>0</v>
      </c>
      <c r="F259" s="1118">
        <v>0</v>
      </c>
      <c r="G259" s="362">
        <v>0</v>
      </c>
      <c r="H259" s="308">
        <v>1</v>
      </c>
      <c r="I259" s="228">
        <v>1</v>
      </c>
      <c r="J259" s="1119">
        <v>0</v>
      </c>
      <c r="K259" s="362">
        <v>0</v>
      </c>
      <c r="L259" s="476">
        <v>0</v>
      </c>
      <c r="M259" s="477">
        <v>0</v>
      </c>
      <c r="N259" s="480">
        <v>0</v>
      </c>
      <c r="P259" s="6"/>
      <c r="Q259" s="6"/>
      <c r="R259" s="6"/>
    </row>
    <row r="260" spans="1:18" ht="13.5" thickBot="1" x14ac:dyDescent="0.25">
      <c r="A260" s="1">
        <v>87</v>
      </c>
      <c r="B260" s="77">
        <v>2324</v>
      </c>
      <c r="C260" s="613">
        <v>3725</v>
      </c>
      <c r="D260" s="22" t="s">
        <v>444</v>
      </c>
      <c r="E260" s="166">
        <v>4297</v>
      </c>
      <c r="F260" s="871">
        <v>4000</v>
      </c>
      <c r="G260" s="79">
        <v>4000</v>
      </c>
      <c r="H260" s="33">
        <v>4122</v>
      </c>
      <c r="I260" s="129">
        <v>4122</v>
      </c>
      <c r="J260" s="35">
        <v>3500</v>
      </c>
      <c r="K260" s="368">
        <f t="shared" si="54"/>
        <v>-500</v>
      </c>
      <c r="L260" s="22">
        <v>3500</v>
      </c>
      <c r="M260" s="23">
        <v>3500</v>
      </c>
      <c r="N260" s="83">
        <v>3500</v>
      </c>
      <c r="P260" s="6"/>
      <c r="Q260" s="6"/>
      <c r="R260" s="6"/>
    </row>
    <row r="261" spans="1:18" ht="13.5" thickBot="1" x14ac:dyDescent="0.25">
      <c r="B261" s="29"/>
      <c r="C261" s="369"/>
      <c r="D261" s="304" t="s">
        <v>441</v>
      </c>
      <c r="E261" s="132">
        <f t="shared" ref="E261:J261" si="57">SUM(E258:E260)</f>
        <v>4297</v>
      </c>
      <c r="F261" s="221">
        <f t="shared" si="57"/>
        <v>4000</v>
      </c>
      <c r="G261" s="132">
        <f t="shared" si="57"/>
        <v>4000</v>
      </c>
      <c r="H261" s="221">
        <f t="shared" si="57"/>
        <v>4128</v>
      </c>
      <c r="I261" s="132">
        <f t="shared" si="57"/>
        <v>4128</v>
      </c>
      <c r="J261" s="1197">
        <f t="shared" si="57"/>
        <v>3500</v>
      </c>
      <c r="K261" s="132">
        <f t="shared" si="54"/>
        <v>-500</v>
      </c>
      <c r="L261" s="221">
        <f>SUM(L260)</f>
        <v>3500</v>
      </c>
      <c r="M261" s="132">
        <f>SUM(M260)</f>
        <v>3500</v>
      </c>
      <c r="N261" s="370">
        <f>SUM(N260)</f>
        <v>3500</v>
      </c>
      <c r="P261" s="6"/>
      <c r="Q261" s="6"/>
      <c r="R261" s="6"/>
    </row>
    <row r="262" spans="1:18" x14ac:dyDescent="0.2">
      <c r="A262" s="1">
        <v>88</v>
      </c>
      <c r="B262" s="684">
        <v>2211</v>
      </c>
      <c r="C262" s="697">
        <v>3745</v>
      </c>
      <c r="D262" s="22" t="s">
        <v>117</v>
      </c>
      <c r="E262" s="166">
        <v>0</v>
      </c>
      <c r="F262" s="871">
        <v>0</v>
      </c>
      <c r="G262" s="79">
        <v>0</v>
      </c>
      <c r="H262" s="33">
        <v>0</v>
      </c>
      <c r="I262" s="129">
        <v>0</v>
      </c>
      <c r="J262" s="35">
        <v>0</v>
      </c>
      <c r="K262" s="34">
        <f t="shared" si="54"/>
        <v>0</v>
      </c>
      <c r="L262" s="33">
        <v>0</v>
      </c>
      <c r="M262" s="79">
        <v>0</v>
      </c>
      <c r="N262" s="741">
        <v>0</v>
      </c>
      <c r="P262" s="6"/>
      <c r="Q262" s="6"/>
      <c r="R262" s="6"/>
    </row>
    <row r="263" spans="1:18" x14ac:dyDescent="0.2">
      <c r="A263" s="1">
        <v>89</v>
      </c>
      <c r="B263" s="329">
        <v>2212</v>
      </c>
      <c r="C263" s="463">
        <v>3745</v>
      </c>
      <c r="D263" s="170" t="s">
        <v>91</v>
      </c>
      <c r="E263" s="149">
        <v>7</v>
      </c>
      <c r="F263" s="888">
        <v>15</v>
      </c>
      <c r="G263" s="183">
        <v>15</v>
      </c>
      <c r="H263" s="327">
        <v>4</v>
      </c>
      <c r="I263" s="183">
        <v>15</v>
      </c>
      <c r="J263" s="428">
        <v>0</v>
      </c>
      <c r="K263" s="183">
        <f t="shared" si="54"/>
        <v>-15</v>
      </c>
      <c r="L263" s="170">
        <v>0</v>
      </c>
      <c r="M263" s="51">
        <v>0</v>
      </c>
      <c r="N263" s="433">
        <v>0</v>
      </c>
      <c r="P263" s="6"/>
      <c r="Q263" s="6"/>
      <c r="R263" s="6"/>
    </row>
    <row r="264" spans="1:18" ht="13.5" thickBot="1" x14ac:dyDescent="0.25">
      <c r="A264" s="1">
        <v>90</v>
      </c>
      <c r="B264" s="444">
        <v>2324</v>
      </c>
      <c r="C264" s="445">
        <v>3745</v>
      </c>
      <c r="D264" s="613" t="s">
        <v>115</v>
      </c>
      <c r="E264" s="27">
        <v>2</v>
      </c>
      <c r="F264" s="872">
        <v>0</v>
      </c>
      <c r="G264" s="368">
        <v>0</v>
      </c>
      <c r="H264" s="367">
        <v>1</v>
      </c>
      <c r="I264" s="368">
        <v>1</v>
      </c>
      <c r="J264" s="688">
        <v>0</v>
      </c>
      <c r="K264" s="368">
        <f t="shared" si="54"/>
        <v>0</v>
      </c>
      <c r="L264" s="172">
        <v>0</v>
      </c>
      <c r="M264" s="483">
        <v>0</v>
      </c>
      <c r="N264" s="483">
        <v>0</v>
      </c>
      <c r="P264" s="6"/>
      <c r="Q264" s="6"/>
      <c r="R264" s="6"/>
    </row>
    <row r="265" spans="1:18" ht="13.5" thickBot="1" x14ac:dyDescent="0.25">
      <c r="B265" s="586"/>
      <c r="C265" s="188"/>
      <c r="D265" s="390" t="s">
        <v>118</v>
      </c>
      <c r="E265" s="137">
        <f t="shared" ref="E265:J265" si="58">SUM(E262:E264)</f>
        <v>9</v>
      </c>
      <c r="F265" s="598">
        <f t="shared" si="58"/>
        <v>15</v>
      </c>
      <c r="G265" s="137">
        <f t="shared" si="58"/>
        <v>15</v>
      </c>
      <c r="H265" s="598">
        <f t="shared" si="58"/>
        <v>5</v>
      </c>
      <c r="I265" s="137">
        <f t="shared" si="58"/>
        <v>16</v>
      </c>
      <c r="J265" s="127">
        <f t="shared" si="58"/>
        <v>0</v>
      </c>
      <c r="K265" s="132">
        <f t="shared" si="54"/>
        <v>-15</v>
      </c>
      <c r="L265" s="221">
        <f>SUM(L262:L264)</f>
        <v>0</v>
      </c>
      <c r="M265" s="63">
        <f>SUM(M263:M264)</f>
        <v>0</v>
      </c>
      <c r="N265" s="63">
        <f>SUM(N263:N264)</f>
        <v>0</v>
      </c>
      <c r="P265" s="6"/>
      <c r="Q265" s="6"/>
      <c r="R265" s="6"/>
    </row>
    <row r="266" spans="1:18" ht="13.5" thickBot="1" x14ac:dyDescent="0.25">
      <c r="B266" s="453"/>
      <c r="C266" s="454"/>
      <c r="D266" s="390" t="s">
        <v>47</v>
      </c>
      <c r="E266" s="132">
        <f t="shared" ref="E266:J266" si="59">SUM(E254+E257+E261+E265)</f>
        <v>4309</v>
      </c>
      <c r="F266" s="221">
        <f t="shared" si="59"/>
        <v>4015</v>
      </c>
      <c r="G266" s="132">
        <f t="shared" si="59"/>
        <v>4015</v>
      </c>
      <c r="H266" s="221">
        <f t="shared" si="59"/>
        <v>4141</v>
      </c>
      <c r="I266" s="132">
        <f t="shared" si="59"/>
        <v>4152</v>
      </c>
      <c r="J266" s="1159">
        <f t="shared" si="59"/>
        <v>3500</v>
      </c>
      <c r="K266" s="132">
        <f t="shared" si="54"/>
        <v>-515</v>
      </c>
      <c r="L266" s="132">
        <f>SUM(L254+L261+L265)</f>
        <v>3500</v>
      </c>
      <c r="M266" s="132">
        <f>SUM(M254+M261+M265)</f>
        <v>3500</v>
      </c>
      <c r="N266" s="132">
        <f>SUM(N254+N261+N265)</f>
        <v>3500</v>
      </c>
      <c r="P266" s="6"/>
      <c r="Q266" s="6"/>
      <c r="R266" s="6"/>
    </row>
    <row r="267" spans="1:18" ht="13.5" thickBot="1" x14ac:dyDescent="0.25">
      <c r="A267" s="7"/>
      <c r="B267" s="22"/>
      <c r="C267" s="22"/>
      <c r="D267" s="200"/>
      <c r="E267" s="393"/>
      <c r="F267" s="393"/>
      <c r="G267" s="393"/>
      <c r="H267" s="393"/>
      <c r="I267" s="393"/>
      <c r="J267" s="884"/>
      <c r="K267" s="393"/>
      <c r="L267" s="393"/>
      <c r="M267" s="393"/>
      <c r="N267" s="393"/>
      <c r="P267" s="6"/>
      <c r="Q267" s="6"/>
      <c r="R267" s="6"/>
    </row>
    <row r="268" spans="1:18" ht="13.5" thickBot="1" x14ac:dyDescent="0.25">
      <c r="B268" s="280"/>
      <c r="C268" s="398" t="s">
        <v>69</v>
      </c>
      <c r="D268" s="399"/>
      <c r="E268" s="1165"/>
      <c r="F268" s="1166"/>
      <c r="G268" s="281"/>
      <c r="H268" s="703"/>
      <c r="I268" s="703"/>
      <c r="J268" s="285"/>
      <c r="K268" s="729"/>
      <c r="L268" s="727"/>
      <c r="M268" s="727"/>
      <c r="N268" s="1167"/>
      <c r="P268" s="6"/>
      <c r="Q268" s="6"/>
      <c r="R268" s="6"/>
    </row>
    <row r="269" spans="1:18" x14ac:dyDescent="0.2">
      <c r="B269" s="287"/>
      <c r="C269" s="293" t="s">
        <v>119</v>
      </c>
      <c r="D269" s="293"/>
      <c r="E269" s="294"/>
      <c r="F269" s="958"/>
      <c r="G269" s="293"/>
      <c r="H269" s="648"/>
      <c r="I269" s="648"/>
      <c r="J269" s="288"/>
      <c r="K269" s="1133"/>
      <c r="L269" s="650"/>
      <c r="M269" s="650"/>
      <c r="N269" s="651"/>
      <c r="P269" s="6"/>
      <c r="Q269" s="6"/>
      <c r="R269" s="6"/>
    </row>
    <row r="270" spans="1:18" ht="18.75" thickBot="1" x14ac:dyDescent="0.3">
      <c r="B270" s="295"/>
      <c r="C270" s="296"/>
      <c r="D270" s="296"/>
      <c r="E270" s="297"/>
      <c r="F270" s="1051"/>
      <c r="G270" s="296"/>
      <c r="H270" s="652"/>
      <c r="I270" s="652"/>
      <c r="J270" s="300"/>
      <c r="K270" s="1134"/>
      <c r="L270" s="654"/>
      <c r="M270" s="654"/>
      <c r="N270" s="655"/>
      <c r="P270" s="6"/>
      <c r="Q270" s="6"/>
      <c r="R270" s="4"/>
    </row>
    <row r="271" spans="1:18" s="4" customFormat="1" ht="25.5" thickBot="1" x14ac:dyDescent="0.3">
      <c r="B271" s="208"/>
      <c r="C271" s="209"/>
      <c r="D271" s="210" t="s">
        <v>0</v>
      </c>
      <c r="E271" s="211" t="s">
        <v>345</v>
      </c>
      <c r="F271" s="949" t="s">
        <v>346</v>
      </c>
      <c r="G271" s="212" t="s">
        <v>347</v>
      </c>
      <c r="H271" s="213" t="s">
        <v>348</v>
      </c>
      <c r="I271" s="213" t="s">
        <v>349</v>
      </c>
      <c r="J271" s="214" t="s">
        <v>350</v>
      </c>
      <c r="K271" s="215" t="s">
        <v>351</v>
      </c>
      <c r="L271" s="62" t="s">
        <v>7</v>
      </c>
      <c r="M271" s="216" t="s">
        <v>8</v>
      </c>
      <c r="N271" s="63" t="s">
        <v>352</v>
      </c>
      <c r="R271" s="6"/>
    </row>
    <row r="272" spans="1:18" ht="13.5" thickBot="1" x14ac:dyDescent="0.25">
      <c r="A272" s="1">
        <v>91</v>
      </c>
      <c r="B272" s="380"/>
      <c r="C272" s="381">
        <v>1014</v>
      </c>
      <c r="D272" s="31" t="s">
        <v>120</v>
      </c>
      <c r="E272" s="32">
        <v>213</v>
      </c>
      <c r="F272" s="925">
        <v>250</v>
      </c>
      <c r="G272" s="466">
        <v>250</v>
      </c>
      <c r="H272" s="465">
        <v>119</v>
      </c>
      <c r="I272" s="466">
        <v>250</v>
      </c>
      <c r="J272" s="656">
        <v>250</v>
      </c>
      <c r="K272" s="635">
        <f>J272-F272</f>
        <v>0</v>
      </c>
      <c r="L272" s="30">
        <v>250</v>
      </c>
      <c r="M272" s="465">
        <v>250</v>
      </c>
      <c r="N272" s="369">
        <v>250</v>
      </c>
      <c r="P272" s="6"/>
      <c r="Q272" s="6"/>
      <c r="R272" s="6"/>
    </row>
    <row r="273" spans="1:18" ht="13.5" thickBot="1" x14ac:dyDescent="0.25">
      <c r="B273" s="29"/>
      <c r="C273" s="466"/>
      <c r="D273" s="63" t="s">
        <v>47</v>
      </c>
      <c r="E273" s="137">
        <f t="shared" ref="E273:J273" si="60">SUM(E272)</f>
        <v>213</v>
      </c>
      <c r="F273" s="860">
        <f t="shared" si="60"/>
        <v>250</v>
      </c>
      <c r="G273" s="304">
        <f t="shared" si="60"/>
        <v>250</v>
      </c>
      <c r="H273" s="63">
        <f t="shared" si="60"/>
        <v>119</v>
      </c>
      <c r="I273" s="304">
        <f t="shared" si="60"/>
        <v>250</v>
      </c>
      <c r="J273" s="222">
        <f t="shared" si="60"/>
        <v>250</v>
      </c>
      <c r="K273" s="132">
        <f>J273-F273</f>
        <v>0</v>
      </c>
      <c r="L273" s="382">
        <f>SUM(L272)</f>
        <v>250</v>
      </c>
      <c r="M273" s="63">
        <f>SUM(M272)</f>
        <v>250</v>
      </c>
      <c r="N273" s="390">
        <f>SUM(N272)</f>
        <v>250</v>
      </c>
      <c r="P273" s="6"/>
      <c r="Q273" s="6"/>
      <c r="R273" s="6"/>
    </row>
    <row r="274" spans="1:18" x14ac:dyDescent="0.2">
      <c r="B274" s="280"/>
      <c r="C274" s="281"/>
      <c r="D274" s="281"/>
      <c r="E274" s="282"/>
      <c r="F274" s="950"/>
      <c r="G274" s="283"/>
      <c r="H274" s="283"/>
      <c r="I274" s="283"/>
      <c r="J274" s="284"/>
      <c r="K274" s="284"/>
      <c r="L274" s="285"/>
      <c r="M274" s="285"/>
      <c r="N274" s="286"/>
      <c r="P274" s="6"/>
      <c r="Q274" s="6"/>
      <c r="R274" s="6"/>
    </row>
    <row r="275" spans="1:18" x14ac:dyDescent="0.2">
      <c r="B275" s="287"/>
      <c r="C275" s="293" t="s">
        <v>99</v>
      </c>
      <c r="D275" s="293"/>
      <c r="E275" s="294"/>
      <c r="F275" s="951"/>
      <c r="G275" s="290"/>
      <c r="H275" s="290"/>
      <c r="I275" s="290"/>
      <c r="J275" s="291"/>
      <c r="K275" s="291"/>
      <c r="L275" s="288"/>
      <c r="M275" s="288"/>
      <c r="N275" s="292"/>
      <c r="P275" s="6"/>
      <c r="Q275" s="6"/>
      <c r="R275" s="6"/>
    </row>
    <row r="276" spans="1:18" ht="18.75" thickBot="1" x14ac:dyDescent="0.3">
      <c r="B276" s="295"/>
      <c r="C276" s="300"/>
      <c r="D276" s="300"/>
      <c r="E276" s="422"/>
      <c r="F276" s="952"/>
      <c r="G276" s="299"/>
      <c r="H276" s="298"/>
      <c r="I276" s="298"/>
      <c r="J276" s="299"/>
      <c r="K276" s="299"/>
      <c r="L276" s="300"/>
      <c r="M276" s="300"/>
      <c r="N276" s="301"/>
      <c r="P276" s="6"/>
      <c r="Q276" s="6"/>
      <c r="R276" s="4"/>
    </row>
    <row r="277" spans="1:18" s="4" customFormat="1" ht="25.5" thickBot="1" x14ac:dyDescent="0.3">
      <c r="B277" s="208"/>
      <c r="C277" s="209"/>
      <c r="D277" s="210" t="s">
        <v>0</v>
      </c>
      <c r="E277" s="211" t="s">
        <v>345</v>
      </c>
      <c r="F277" s="949" t="s">
        <v>346</v>
      </c>
      <c r="G277" s="212" t="s">
        <v>347</v>
      </c>
      <c r="H277" s="213" t="s">
        <v>348</v>
      </c>
      <c r="I277" s="213" t="s">
        <v>349</v>
      </c>
      <c r="J277" s="214" t="s">
        <v>350</v>
      </c>
      <c r="K277" s="215" t="s">
        <v>351</v>
      </c>
      <c r="L277" s="62" t="s">
        <v>7</v>
      </c>
      <c r="M277" s="216" t="s">
        <v>8</v>
      </c>
      <c r="N277" s="63" t="s">
        <v>352</v>
      </c>
      <c r="R277" s="6"/>
    </row>
    <row r="278" spans="1:18" ht="13.5" thickBot="1" x14ac:dyDescent="0.25">
      <c r="A278" s="1">
        <v>92</v>
      </c>
      <c r="B278" s="76"/>
      <c r="C278" s="74">
        <v>2212</v>
      </c>
      <c r="D278" s="574" t="s">
        <v>504</v>
      </c>
      <c r="E278" s="853">
        <v>9441</v>
      </c>
      <c r="F278" s="913">
        <v>10600</v>
      </c>
      <c r="G278" s="12">
        <v>13600</v>
      </c>
      <c r="H278" s="13">
        <v>10157</v>
      </c>
      <c r="I278" s="423">
        <v>13600</v>
      </c>
      <c r="J278" s="14">
        <v>15000</v>
      </c>
      <c r="K278" s="132">
        <f>J278-F278</f>
        <v>4400</v>
      </c>
      <c r="L278" s="15">
        <v>13229</v>
      </c>
      <c r="M278" s="587">
        <v>10000</v>
      </c>
      <c r="N278" s="15">
        <v>10000</v>
      </c>
      <c r="P278" s="6"/>
      <c r="Q278" s="6"/>
      <c r="R278" s="6"/>
    </row>
    <row r="279" spans="1:18" ht="13.5" thickBot="1" x14ac:dyDescent="0.25">
      <c r="B279" s="29"/>
      <c r="C279" s="369"/>
      <c r="D279" s="63" t="s">
        <v>47</v>
      </c>
      <c r="E279" s="137">
        <f t="shared" ref="E279:N279" si="61">SUM(E278:E278)</f>
        <v>9441</v>
      </c>
      <c r="F279" s="927">
        <f t="shared" si="61"/>
        <v>10600</v>
      </c>
      <c r="G279" s="137">
        <f t="shared" si="61"/>
        <v>13600</v>
      </c>
      <c r="H279" s="137">
        <f t="shared" si="61"/>
        <v>10157</v>
      </c>
      <c r="I279" s="137">
        <f t="shared" si="61"/>
        <v>13600</v>
      </c>
      <c r="J279" s="994">
        <f t="shared" si="61"/>
        <v>15000</v>
      </c>
      <c r="K279" s="137">
        <f t="shared" si="61"/>
        <v>4400</v>
      </c>
      <c r="L279" s="137">
        <f t="shared" si="61"/>
        <v>13229</v>
      </c>
      <c r="M279" s="137">
        <f t="shared" si="61"/>
        <v>10000</v>
      </c>
      <c r="N279" s="137">
        <f t="shared" si="61"/>
        <v>10000</v>
      </c>
      <c r="P279" s="6"/>
      <c r="Q279" s="6"/>
      <c r="R279" s="6"/>
    </row>
    <row r="280" spans="1:18" x14ac:dyDescent="0.2">
      <c r="A280" s="7"/>
      <c r="B280" s="22"/>
      <c r="C280" s="22"/>
      <c r="D280" s="200"/>
      <c r="E280" s="396"/>
      <c r="F280" s="1168"/>
      <c r="G280" s="396"/>
      <c r="H280" s="396"/>
      <c r="I280" s="396"/>
      <c r="J280" s="1168"/>
      <c r="K280" s="396"/>
      <c r="L280" s="396"/>
      <c r="M280" s="396"/>
      <c r="N280" s="396"/>
      <c r="O280" s="7"/>
      <c r="P280" s="10"/>
      <c r="Q280" s="6"/>
      <c r="R280" s="6"/>
    </row>
    <row r="281" spans="1:18" ht="13.5" thickBot="1" x14ac:dyDescent="0.25">
      <c r="A281" s="7"/>
      <c r="B281" s="22"/>
      <c r="C281" s="22"/>
      <c r="D281" s="200"/>
      <c r="E281" s="396"/>
      <c r="F281" s="1168"/>
      <c r="G281" s="396"/>
      <c r="H281" s="396"/>
      <c r="I281" s="396"/>
      <c r="J281" s="1168"/>
      <c r="K281" s="396"/>
      <c r="L281" s="396"/>
      <c r="M281" s="396"/>
      <c r="N281" s="396"/>
      <c r="O281" s="7"/>
      <c r="P281" s="10"/>
      <c r="Q281" s="6"/>
      <c r="R281" s="6"/>
    </row>
    <row r="282" spans="1:18" x14ac:dyDescent="0.2">
      <c r="B282" s="280"/>
      <c r="C282" s="281"/>
      <c r="D282" s="281"/>
      <c r="E282" s="282"/>
      <c r="F282" s="950"/>
      <c r="G282" s="283"/>
      <c r="H282" s="283"/>
      <c r="I282" s="283"/>
      <c r="J282" s="284"/>
      <c r="K282" s="284"/>
      <c r="L282" s="285"/>
      <c r="M282" s="285"/>
      <c r="N282" s="286"/>
      <c r="P282" s="6"/>
      <c r="Q282" s="6"/>
      <c r="R282" s="6"/>
    </row>
    <row r="283" spans="1:18" x14ac:dyDescent="0.2">
      <c r="B283" s="287"/>
      <c r="C283" s="293" t="s">
        <v>101</v>
      </c>
      <c r="D283" s="293"/>
      <c r="E283" s="294"/>
      <c r="F283" s="951"/>
      <c r="G283" s="290"/>
      <c r="H283" s="290"/>
      <c r="I283" s="290"/>
      <c r="J283" s="291"/>
      <c r="K283" s="291"/>
      <c r="L283" s="288"/>
      <c r="M283" s="288"/>
      <c r="N283" s="292"/>
      <c r="P283" s="6"/>
      <c r="Q283" s="6"/>
      <c r="R283" s="6"/>
    </row>
    <row r="284" spans="1:18" ht="18.75" thickBot="1" x14ac:dyDescent="0.3">
      <c r="B284" s="295"/>
      <c r="C284" s="300"/>
      <c r="D284" s="300"/>
      <c r="E284" s="422"/>
      <c r="F284" s="952"/>
      <c r="G284" s="298"/>
      <c r="H284" s="298"/>
      <c r="I284" s="298"/>
      <c r="J284" s="299"/>
      <c r="K284" s="299"/>
      <c r="L284" s="300"/>
      <c r="M284" s="300"/>
      <c r="N284" s="301"/>
      <c r="P284" s="6"/>
      <c r="Q284" s="6"/>
      <c r="R284" s="4"/>
    </row>
    <row r="285" spans="1:18" s="4" customFormat="1" ht="25.5" thickBot="1" x14ac:dyDescent="0.3">
      <c r="B285" s="208"/>
      <c r="C285" s="209"/>
      <c r="D285" s="210" t="s">
        <v>0</v>
      </c>
      <c r="E285" s="211" t="s">
        <v>345</v>
      </c>
      <c r="F285" s="949" t="s">
        <v>346</v>
      </c>
      <c r="G285" s="212" t="s">
        <v>347</v>
      </c>
      <c r="H285" s="213" t="s">
        <v>348</v>
      </c>
      <c r="I285" s="213" t="s">
        <v>349</v>
      </c>
      <c r="J285" s="214" t="s">
        <v>350</v>
      </c>
      <c r="K285" s="215" t="s">
        <v>351</v>
      </c>
      <c r="L285" s="62" t="s">
        <v>7</v>
      </c>
      <c r="M285" s="216" t="s">
        <v>8</v>
      </c>
      <c r="N285" s="63" t="s">
        <v>352</v>
      </c>
      <c r="R285" s="6"/>
    </row>
    <row r="286" spans="1:18" x14ac:dyDescent="0.2">
      <c r="A286" s="1">
        <v>93</v>
      </c>
      <c r="B286" s="133"/>
      <c r="C286" s="549">
        <v>3111</v>
      </c>
      <c r="D286" s="135" t="s">
        <v>496</v>
      </c>
      <c r="E286" s="136">
        <v>532</v>
      </c>
      <c r="F286" s="928">
        <v>600</v>
      </c>
      <c r="G286" s="43">
        <v>600</v>
      </c>
      <c r="H286" s="18">
        <v>230</v>
      </c>
      <c r="I286" s="44">
        <v>600</v>
      </c>
      <c r="J286" s="20">
        <v>800</v>
      </c>
      <c r="K286" s="659">
        <f>J286-F286</f>
        <v>200</v>
      </c>
      <c r="L286" s="45">
        <v>800</v>
      </c>
      <c r="M286" s="46">
        <v>800</v>
      </c>
      <c r="N286" s="45">
        <v>800</v>
      </c>
      <c r="P286" s="6"/>
      <c r="Q286" s="6"/>
      <c r="R286" s="6"/>
    </row>
    <row r="287" spans="1:18" x14ac:dyDescent="0.2">
      <c r="A287" s="1">
        <v>94</v>
      </c>
      <c r="B287" s="146"/>
      <c r="C287" s="425">
        <v>3421</v>
      </c>
      <c r="D287" s="148" t="s">
        <v>497</v>
      </c>
      <c r="E287" s="149">
        <v>1001</v>
      </c>
      <c r="F287" s="914">
        <v>600</v>
      </c>
      <c r="G287" s="151">
        <v>400</v>
      </c>
      <c r="H287" s="152">
        <v>377</v>
      </c>
      <c r="I287" s="153">
        <v>400</v>
      </c>
      <c r="J287" s="154">
        <v>400</v>
      </c>
      <c r="K287" s="327">
        <f t="shared" ref="K287:K290" si="62">J287-F287</f>
        <v>-200</v>
      </c>
      <c r="L287" s="149">
        <v>400</v>
      </c>
      <c r="M287" s="155">
        <v>400</v>
      </c>
      <c r="N287" s="149">
        <v>400</v>
      </c>
      <c r="P287" s="6"/>
      <c r="Q287" s="6"/>
      <c r="R287" s="6"/>
    </row>
    <row r="288" spans="1:18" x14ac:dyDescent="0.2">
      <c r="A288" s="1">
        <v>95</v>
      </c>
      <c r="B288" s="133"/>
      <c r="C288" s="519">
        <v>3429</v>
      </c>
      <c r="D288" s="22" t="s">
        <v>498</v>
      </c>
      <c r="E288" s="166">
        <v>22</v>
      </c>
      <c r="F288" s="926">
        <v>0</v>
      </c>
      <c r="G288" s="17">
        <v>0</v>
      </c>
      <c r="H288" s="18">
        <v>0</v>
      </c>
      <c r="I288" s="19">
        <v>0</v>
      </c>
      <c r="J288" s="766">
        <v>0</v>
      </c>
      <c r="K288" s="659">
        <f t="shared" si="62"/>
        <v>0</v>
      </c>
      <c r="L288" s="166">
        <v>0</v>
      </c>
      <c r="M288" s="168">
        <v>0</v>
      </c>
      <c r="N288" s="166">
        <v>0</v>
      </c>
      <c r="P288" s="6"/>
      <c r="Q288" s="6"/>
      <c r="R288" s="6"/>
    </row>
    <row r="289" spans="1:18" x14ac:dyDescent="0.2">
      <c r="A289" s="1">
        <v>96</v>
      </c>
      <c r="B289" s="329"/>
      <c r="C289" s="330">
        <v>3639</v>
      </c>
      <c r="D289" s="148" t="s">
        <v>499</v>
      </c>
      <c r="E289" s="149">
        <v>131</v>
      </c>
      <c r="F289" s="888">
        <v>150</v>
      </c>
      <c r="G289" s="183">
        <v>150</v>
      </c>
      <c r="H289" s="327">
        <v>70</v>
      </c>
      <c r="I289" s="183">
        <v>150</v>
      </c>
      <c r="J289" s="428">
        <v>150</v>
      </c>
      <c r="K289" s="590">
        <f t="shared" si="62"/>
        <v>0</v>
      </c>
      <c r="L289" s="51">
        <v>150</v>
      </c>
      <c r="M289" s="170">
        <v>150</v>
      </c>
      <c r="N289" s="51">
        <v>150</v>
      </c>
      <c r="P289" s="6"/>
      <c r="Q289" s="6"/>
      <c r="R289" s="6"/>
    </row>
    <row r="290" spans="1:18" x14ac:dyDescent="0.2">
      <c r="A290" s="1">
        <v>97</v>
      </c>
      <c r="B290" s="444"/>
      <c r="C290" s="445">
        <v>3721</v>
      </c>
      <c r="D290" s="634" t="s">
        <v>505</v>
      </c>
      <c r="E290" s="166">
        <v>151</v>
      </c>
      <c r="F290" s="871">
        <v>210</v>
      </c>
      <c r="G290" s="79">
        <v>170</v>
      </c>
      <c r="H290" s="33">
        <v>77</v>
      </c>
      <c r="I290" s="79">
        <v>170</v>
      </c>
      <c r="J290" s="35">
        <v>210</v>
      </c>
      <c r="K290" s="606">
        <f t="shared" si="62"/>
        <v>0</v>
      </c>
      <c r="L290" s="23">
        <v>210</v>
      </c>
      <c r="M290" s="588">
        <v>210</v>
      </c>
      <c r="N290" s="51">
        <v>210</v>
      </c>
      <c r="P290" s="6"/>
      <c r="Q290" s="6"/>
      <c r="R290" s="6"/>
    </row>
    <row r="291" spans="1:18" x14ac:dyDescent="0.2">
      <c r="A291" s="1">
        <v>98</v>
      </c>
      <c r="B291" s="103"/>
      <c r="C291" s="104">
        <v>3722</v>
      </c>
      <c r="D291" s="257" t="s">
        <v>434</v>
      </c>
      <c r="E291" s="106">
        <v>4426</v>
      </c>
      <c r="F291" s="889">
        <v>5400</v>
      </c>
      <c r="G291" s="107">
        <v>5100</v>
      </c>
      <c r="H291" s="108">
        <v>3287</v>
      </c>
      <c r="I291" s="107">
        <v>5100</v>
      </c>
      <c r="J291" s="1056">
        <v>5070</v>
      </c>
      <c r="K291" s="659">
        <f>J291-F291</f>
        <v>-330</v>
      </c>
      <c r="L291" s="514">
        <v>6800</v>
      </c>
      <c r="M291" s="530">
        <v>4070</v>
      </c>
      <c r="N291" s="1070">
        <v>4070</v>
      </c>
      <c r="P291" s="6"/>
      <c r="Q291" s="6"/>
      <c r="R291" s="6"/>
    </row>
    <row r="292" spans="1:18" x14ac:dyDescent="0.2">
      <c r="A292" s="1">
        <v>99</v>
      </c>
      <c r="B292" s="329"/>
      <c r="C292" s="1298">
        <v>3723</v>
      </c>
      <c r="D292" s="463" t="s">
        <v>506</v>
      </c>
      <c r="E292" s="464">
        <v>165</v>
      </c>
      <c r="F292" s="888">
        <v>180</v>
      </c>
      <c r="G292" s="183">
        <v>180</v>
      </c>
      <c r="H292" s="327">
        <v>135</v>
      </c>
      <c r="I292" s="183">
        <v>180</v>
      </c>
      <c r="J292" s="428">
        <v>180</v>
      </c>
      <c r="K292" s="183">
        <f t="shared" ref="K292:K295" si="63">J292-F292</f>
        <v>0</v>
      </c>
      <c r="L292" s="51">
        <v>180</v>
      </c>
      <c r="M292" s="170">
        <v>180</v>
      </c>
      <c r="N292" s="51">
        <v>180</v>
      </c>
      <c r="P292" s="6"/>
      <c r="Q292" s="6"/>
      <c r="R292" s="6"/>
    </row>
    <row r="293" spans="1:18" x14ac:dyDescent="0.2">
      <c r="A293" s="1">
        <v>100</v>
      </c>
      <c r="B293" s="329"/>
      <c r="C293" s="1298">
        <v>3725</v>
      </c>
      <c r="D293" s="463" t="s">
        <v>507</v>
      </c>
      <c r="E293" s="464">
        <v>7503</v>
      </c>
      <c r="F293" s="888">
        <v>7500</v>
      </c>
      <c r="G293" s="183">
        <v>7706</v>
      </c>
      <c r="H293" s="327">
        <v>5821</v>
      </c>
      <c r="I293" s="183">
        <v>7706</v>
      </c>
      <c r="J293" s="428">
        <v>8000</v>
      </c>
      <c r="K293" s="183">
        <f t="shared" si="63"/>
        <v>500</v>
      </c>
      <c r="L293" s="51">
        <v>8000</v>
      </c>
      <c r="M293" s="1299">
        <v>8000</v>
      </c>
      <c r="N293" s="877">
        <v>8000</v>
      </c>
      <c r="P293" s="6"/>
      <c r="Q293" s="6"/>
      <c r="R293" s="6"/>
    </row>
    <row r="294" spans="1:18" ht="13.5" thickBot="1" x14ac:dyDescent="0.25">
      <c r="A294" s="1">
        <v>101</v>
      </c>
      <c r="B294" s="444"/>
      <c r="C294" s="696">
        <v>3745</v>
      </c>
      <c r="D294" s="198" t="s">
        <v>508</v>
      </c>
      <c r="E294" s="128">
        <v>10960</v>
      </c>
      <c r="F294" s="915">
        <v>10920</v>
      </c>
      <c r="G294" s="33">
        <v>12763</v>
      </c>
      <c r="H294" s="79">
        <v>6668</v>
      </c>
      <c r="I294" s="33">
        <v>12763</v>
      </c>
      <c r="J294" s="81">
        <v>12980</v>
      </c>
      <c r="K294" s="79">
        <f t="shared" si="63"/>
        <v>2060</v>
      </c>
      <c r="L294" s="129">
        <v>15010</v>
      </c>
      <c r="M294" s="129">
        <v>11410</v>
      </c>
      <c r="N294" s="129">
        <v>11510</v>
      </c>
      <c r="P294" s="6"/>
      <c r="Q294" s="6"/>
      <c r="R294" s="6"/>
    </row>
    <row r="295" spans="1:18" ht="13.5" thickBot="1" x14ac:dyDescent="0.25">
      <c r="B295" s="29"/>
      <c r="C295" s="369"/>
      <c r="D295" s="63" t="s">
        <v>47</v>
      </c>
      <c r="E295" s="132">
        <f t="shared" ref="E295:J295" si="64">SUM(E286:E294)</f>
        <v>24891</v>
      </c>
      <c r="F295" s="860">
        <f t="shared" si="64"/>
        <v>25560</v>
      </c>
      <c r="G295" s="132">
        <f t="shared" si="64"/>
        <v>27069</v>
      </c>
      <c r="H295" s="132">
        <f t="shared" si="64"/>
        <v>16665</v>
      </c>
      <c r="I295" s="132">
        <f t="shared" si="64"/>
        <v>27069</v>
      </c>
      <c r="J295" s="222">
        <f t="shared" si="64"/>
        <v>27790</v>
      </c>
      <c r="K295" s="370">
        <f t="shared" si="63"/>
        <v>2230</v>
      </c>
      <c r="L295" s="383">
        <f>SUM(L286:L294)</f>
        <v>31550</v>
      </c>
      <c r="M295" s="246">
        <f>SUM(M286:M294)</f>
        <v>25220</v>
      </c>
      <c r="N295" s="246">
        <f>SUM(N286:N294)</f>
        <v>25320</v>
      </c>
      <c r="P295" s="6"/>
      <c r="Q295" s="6"/>
      <c r="R295" s="6"/>
    </row>
    <row r="296" spans="1:18" ht="13.5" thickBot="1" x14ac:dyDescent="0.25">
      <c r="B296" s="280"/>
      <c r="C296" s="371"/>
      <c r="D296" s="281"/>
      <c r="E296" s="282"/>
      <c r="F296" s="950"/>
      <c r="G296" s="281"/>
      <c r="H296" s="703"/>
      <c r="I296" s="704"/>
      <c r="J296" s="284"/>
      <c r="K296" s="284"/>
      <c r="L296" s="285"/>
      <c r="M296" s="285"/>
      <c r="N296" s="286"/>
      <c r="P296" s="6"/>
      <c r="Q296" s="6"/>
      <c r="R296" s="6"/>
    </row>
    <row r="297" spans="1:18" ht="13.5" thickBot="1" x14ac:dyDescent="0.25">
      <c r="B297" s="287"/>
      <c r="C297" s="705" t="s">
        <v>110</v>
      </c>
      <c r="D297" s="706"/>
      <c r="E297" s="400"/>
      <c r="F297" s="951"/>
      <c r="G297" s="293"/>
      <c r="H297" s="648"/>
      <c r="I297" s="707"/>
      <c r="J297" s="291"/>
      <c r="K297" s="291"/>
      <c r="L297" s="288"/>
      <c r="M297" s="288"/>
      <c r="N297" s="292"/>
      <c r="P297" s="6"/>
      <c r="Q297" s="6"/>
      <c r="R297" s="6"/>
    </row>
    <row r="298" spans="1:18" ht="18.75" thickBot="1" x14ac:dyDescent="0.3">
      <c r="B298" s="295"/>
      <c r="C298" s="621"/>
      <c r="D298" s="296"/>
      <c r="E298" s="297"/>
      <c r="F298" s="952"/>
      <c r="G298" s="296"/>
      <c r="H298" s="652"/>
      <c r="I298" s="708"/>
      <c r="J298" s="299"/>
      <c r="K298" s="299"/>
      <c r="L298" s="300"/>
      <c r="M298" s="300"/>
      <c r="N298" s="301"/>
      <c r="P298" s="6"/>
      <c r="Q298" s="6"/>
      <c r="R298" s="4"/>
    </row>
    <row r="299" spans="1:18" s="4" customFormat="1" ht="25.5" thickBot="1" x14ac:dyDescent="0.3">
      <c r="B299" s="208"/>
      <c r="C299" s="209"/>
      <c r="D299" s="210" t="s">
        <v>0</v>
      </c>
      <c r="E299" s="211" t="s">
        <v>345</v>
      </c>
      <c r="F299" s="949" t="s">
        <v>346</v>
      </c>
      <c r="G299" s="212" t="s">
        <v>347</v>
      </c>
      <c r="H299" s="213" t="s">
        <v>348</v>
      </c>
      <c r="I299" s="213" t="s">
        <v>349</v>
      </c>
      <c r="J299" s="214" t="s">
        <v>350</v>
      </c>
      <c r="K299" s="215" t="s">
        <v>351</v>
      </c>
      <c r="L299" s="63" t="s">
        <v>7</v>
      </c>
      <c r="M299" s="216" t="s">
        <v>8</v>
      </c>
      <c r="N299" s="63" t="s">
        <v>352</v>
      </c>
      <c r="R299" s="6"/>
    </row>
    <row r="300" spans="1:18" ht="13.5" thickBot="1" x14ac:dyDescent="0.25">
      <c r="A300" s="1">
        <v>102</v>
      </c>
      <c r="B300" s="329"/>
      <c r="C300" s="330">
        <v>3421</v>
      </c>
      <c r="D300" s="463" t="s">
        <v>265</v>
      </c>
      <c r="E300" s="155">
        <v>499</v>
      </c>
      <c r="F300" s="925">
        <v>0</v>
      </c>
      <c r="G300" s="51">
        <v>0</v>
      </c>
      <c r="H300" s="170">
        <v>0</v>
      </c>
      <c r="I300" s="237">
        <v>0</v>
      </c>
      <c r="J300" s="428">
        <v>0</v>
      </c>
      <c r="K300" s="183">
        <f>J300-F300</f>
        <v>0</v>
      </c>
      <c r="L300" s="66">
        <v>0</v>
      </c>
      <c r="M300" s="170">
        <v>0</v>
      </c>
      <c r="N300" s="51">
        <v>0</v>
      </c>
      <c r="P300" s="6"/>
      <c r="Q300" s="6"/>
      <c r="R300" s="6"/>
    </row>
    <row r="301" spans="1:18" ht="13.5" thickBot="1" x14ac:dyDescent="0.25">
      <c r="B301" s="216"/>
      <c r="C301" s="304"/>
      <c r="D301" s="63" t="s">
        <v>121</v>
      </c>
      <c r="E301" s="221">
        <f t="shared" ref="E301:J301" si="65">SUM(E300:E300)</f>
        <v>499</v>
      </c>
      <c r="F301" s="892">
        <f t="shared" si="65"/>
        <v>0</v>
      </c>
      <c r="G301" s="132">
        <f t="shared" si="65"/>
        <v>0</v>
      </c>
      <c r="H301" s="221">
        <f t="shared" si="65"/>
        <v>0</v>
      </c>
      <c r="I301" s="132">
        <f t="shared" si="65"/>
        <v>0</v>
      </c>
      <c r="J301" s="435">
        <f t="shared" si="65"/>
        <v>0</v>
      </c>
      <c r="K301" s="132">
        <f>J301-F301</f>
        <v>0</v>
      </c>
      <c r="L301" s="220">
        <f>SUM(L300:L300)</f>
        <v>0</v>
      </c>
      <c r="M301" s="220">
        <f>SUM(M300:M300)</f>
        <v>0</v>
      </c>
      <c r="N301" s="246">
        <f>SUM(N300:N300)</f>
        <v>0</v>
      </c>
      <c r="P301" s="6"/>
      <c r="Q301" s="6"/>
      <c r="R301" s="6"/>
    </row>
    <row r="302" spans="1:18" x14ac:dyDescent="0.2">
      <c r="B302" s="200"/>
      <c r="C302" s="200"/>
      <c r="D302" s="200"/>
      <c r="E302" s="393"/>
      <c r="F302" s="884"/>
      <c r="G302" s="393"/>
      <c r="H302" s="393"/>
      <c r="I302" s="393"/>
      <c r="J302" s="884"/>
      <c r="K302" s="393"/>
      <c r="L302" s="394"/>
      <c r="M302" s="394"/>
      <c r="N302" s="394"/>
      <c r="P302" s="6"/>
      <c r="Q302" s="6"/>
      <c r="R302" s="6"/>
    </row>
    <row r="303" spans="1:18" x14ac:dyDescent="0.2">
      <c r="B303" s="200"/>
      <c r="C303" s="200"/>
      <c r="D303" s="200"/>
      <c r="E303" s="393"/>
      <c r="F303" s="884"/>
      <c r="G303" s="393"/>
      <c r="H303" s="393"/>
      <c r="I303" s="393"/>
      <c r="J303" s="884"/>
      <c r="K303" s="393"/>
      <c r="L303" s="394"/>
      <c r="M303" s="394"/>
      <c r="N303" s="394"/>
      <c r="P303" s="6"/>
      <c r="Q303" s="6"/>
      <c r="R303" s="6"/>
    </row>
    <row r="304" spans="1:18" x14ac:dyDescent="0.2">
      <c r="B304" s="200"/>
      <c r="C304" s="200"/>
      <c r="D304" s="200"/>
      <c r="E304" s="396"/>
      <c r="F304" s="884"/>
      <c r="G304" s="393"/>
      <c r="H304" s="393"/>
      <c r="I304" s="393"/>
      <c r="J304" s="394"/>
      <c r="K304" s="393"/>
      <c r="L304" s="200"/>
      <c r="M304" s="200"/>
      <c r="N304" s="200"/>
      <c r="P304" s="6"/>
      <c r="Q304" s="6"/>
      <c r="R304" s="6"/>
    </row>
    <row r="305" spans="1:18" ht="15" x14ac:dyDescent="0.25">
      <c r="B305" s="1126" t="s">
        <v>122</v>
      </c>
      <c r="C305" s="1127"/>
      <c r="D305" s="1127"/>
      <c r="E305" s="416"/>
      <c r="F305" s="869"/>
      <c r="G305" s="278"/>
      <c r="H305" s="278"/>
      <c r="I305" s="278"/>
      <c r="J305" s="278"/>
      <c r="K305" s="278"/>
      <c r="L305" s="279"/>
      <c r="M305" s="279"/>
      <c r="N305" s="279"/>
      <c r="P305" s="6"/>
      <c r="Q305" s="6"/>
      <c r="R305" s="6"/>
    </row>
    <row r="306" spans="1:18" ht="13.5" thickBot="1" x14ac:dyDescent="0.25">
      <c r="B306" s="443"/>
      <c r="C306" s="279"/>
      <c r="D306" s="279"/>
      <c r="E306" s="436"/>
      <c r="F306" s="869"/>
      <c r="G306" s="278"/>
      <c r="H306" s="278"/>
      <c r="I306" s="278"/>
      <c r="J306" s="278"/>
      <c r="K306" s="278"/>
      <c r="L306" s="279"/>
      <c r="M306" s="279"/>
      <c r="N306" s="279"/>
      <c r="P306" s="6"/>
      <c r="Q306" s="6"/>
      <c r="R306" s="6"/>
    </row>
    <row r="307" spans="1:18" ht="13.5" thickBot="1" x14ac:dyDescent="0.25">
      <c r="B307" s="280"/>
      <c r="C307" s="281"/>
      <c r="D307" s="281"/>
      <c r="E307" s="282"/>
      <c r="F307" s="950"/>
      <c r="G307" s="283"/>
      <c r="H307" s="283"/>
      <c r="I307" s="283"/>
      <c r="J307" s="284"/>
      <c r="K307" s="284"/>
      <c r="L307" s="285"/>
      <c r="M307" s="285"/>
      <c r="N307" s="286"/>
      <c r="P307" s="6"/>
      <c r="Q307" s="6"/>
      <c r="R307" s="6"/>
    </row>
    <row r="308" spans="1:18" ht="13.5" thickBot="1" x14ac:dyDescent="0.25">
      <c r="B308" s="287"/>
      <c r="C308" s="398" t="s">
        <v>69</v>
      </c>
      <c r="D308" s="399"/>
      <c r="E308" s="400"/>
      <c r="F308" s="951"/>
      <c r="G308" s="290"/>
      <c r="H308" s="290"/>
      <c r="I308" s="290"/>
      <c r="J308" s="291"/>
      <c r="K308" s="291"/>
      <c r="L308" s="288"/>
      <c r="M308" s="288"/>
      <c r="N308" s="292"/>
      <c r="P308" s="6"/>
      <c r="Q308" s="6"/>
      <c r="R308" s="6"/>
    </row>
    <row r="309" spans="1:18" ht="18.75" thickBot="1" x14ac:dyDescent="0.3">
      <c r="B309" s="295"/>
      <c r="C309" s="296" t="s">
        <v>101</v>
      </c>
      <c r="D309" s="296"/>
      <c r="E309" s="297"/>
      <c r="F309" s="952"/>
      <c r="G309" s="298"/>
      <c r="H309" s="298"/>
      <c r="I309" s="298"/>
      <c r="J309" s="299"/>
      <c r="K309" s="299"/>
      <c r="L309" s="300"/>
      <c r="M309" s="300"/>
      <c r="N309" s="301"/>
      <c r="P309" s="6"/>
      <c r="Q309" s="6"/>
      <c r="R309" s="4"/>
    </row>
    <row r="310" spans="1:18" s="4" customFormat="1" ht="25.5" thickBot="1" x14ac:dyDescent="0.3">
      <c r="B310" s="208"/>
      <c r="C310" s="209"/>
      <c r="D310" s="210" t="s">
        <v>0</v>
      </c>
      <c r="E310" s="211" t="s">
        <v>345</v>
      </c>
      <c r="F310" s="949" t="s">
        <v>346</v>
      </c>
      <c r="G310" s="212" t="s">
        <v>347</v>
      </c>
      <c r="H310" s="213" t="s">
        <v>348</v>
      </c>
      <c r="I310" s="213" t="s">
        <v>349</v>
      </c>
      <c r="J310" s="214" t="s">
        <v>350</v>
      </c>
      <c r="K310" s="215" t="s">
        <v>351</v>
      </c>
      <c r="L310" s="63" t="s">
        <v>7</v>
      </c>
      <c r="M310" s="216" t="s">
        <v>8</v>
      </c>
      <c r="N310" s="63" t="s">
        <v>352</v>
      </c>
      <c r="R310" s="6"/>
    </row>
    <row r="311" spans="1:18" x14ac:dyDescent="0.2">
      <c r="A311" s="1">
        <v>103</v>
      </c>
      <c r="B311" s="471"/>
      <c r="C311" s="472">
        <v>3399</v>
      </c>
      <c r="D311" s="636" t="s">
        <v>509</v>
      </c>
      <c r="E311" s="543">
        <v>156</v>
      </c>
      <c r="F311" s="861">
        <v>190</v>
      </c>
      <c r="G311" s="861">
        <v>190</v>
      </c>
      <c r="H311" s="362">
        <v>78</v>
      </c>
      <c r="I311" s="861">
        <v>190</v>
      </c>
      <c r="J311" s="229">
        <v>190</v>
      </c>
      <c r="K311" s="1136">
        <f t="shared" ref="K311:K313" si="66">J311-F311</f>
        <v>0</v>
      </c>
      <c r="L311" s="228">
        <v>190</v>
      </c>
      <c r="M311" s="228">
        <v>190</v>
      </c>
      <c r="N311" s="228">
        <v>190</v>
      </c>
      <c r="P311" s="6"/>
      <c r="Q311" s="6"/>
      <c r="R311" s="6"/>
    </row>
    <row r="312" spans="1:18" ht="13.5" thickBot="1" x14ac:dyDescent="0.25">
      <c r="A312" s="1">
        <v>104</v>
      </c>
      <c r="B312" s="444"/>
      <c r="C312" s="445">
        <v>3429</v>
      </c>
      <c r="D312" s="198" t="s">
        <v>498</v>
      </c>
      <c r="E312" s="128">
        <v>148</v>
      </c>
      <c r="F312" s="915">
        <v>180</v>
      </c>
      <c r="G312" s="33">
        <v>180</v>
      </c>
      <c r="H312" s="79">
        <v>20</v>
      </c>
      <c r="I312" s="33">
        <v>180</v>
      </c>
      <c r="J312" s="81">
        <v>180</v>
      </c>
      <c r="K312" s="741">
        <f t="shared" si="66"/>
        <v>0</v>
      </c>
      <c r="L312" s="77">
        <v>180</v>
      </c>
      <c r="M312" s="23">
        <v>180</v>
      </c>
      <c r="N312" s="23">
        <v>180</v>
      </c>
      <c r="P312" s="6"/>
      <c r="Q312" s="6"/>
      <c r="R312" s="6"/>
    </row>
    <row r="313" spans="1:18" ht="13.5" thickBot="1" x14ac:dyDescent="0.25">
      <c r="B313" s="29"/>
      <c r="C313" s="369"/>
      <c r="D313" s="390" t="s">
        <v>47</v>
      </c>
      <c r="E313" s="220">
        <f t="shared" ref="E313:J313" si="67">SUM(E311:E312)</f>
        <v>304</v>
      </c>
      <c r="F313" s="860">
        <f t="shared" si="67"/>
        <v>370</v>
      </c>
      <c r="G313" s="221">
        <f t="shared" si="67"/>
        <v>370</v>
      </c>
      <c r="H313" s="132">
        <f t="shared" si="67"/>
        <v>98</v>
      </c>
      <c r="I313" s="221">
        <f t="shared" si="67"/>
        <v>370</v>
      </c>
      <c r="J313" s="222">
        <f t="shared" si="67"/>
        <v>370</v>
      </c>
      <c r="K313" s="370">
        <f t="shared" si="66"/>
        <v>0</v>
      </c>
      <c r="L313" s="223">
        <f>SUM(L311:L312)</f>
        <v>370</v>
      </c>
      <c r="M313" s="132">
        <f>SUM(M311:M312)</f>
        <v>370</v>
      </c>
      <c r="N313" s="132">
        <f>SUM(N311:N312)</f>
        <v>370</v>
      </c>
      <c r="P313" s="6"/>
      <c r="Q313" s="6"/>
      <c r="R313" s="6"/>
    </row>
    <row r="314" spans="1:18" x14ac:dyDescent="0.2">
      <c r="B314" s="22"/>
      <c r="C314" s="22"/>
      <c r="D314" s="200"/>
      <c r="E314" s="394"/>
      <c r="F314" s="884"/>
      <c r="G314" s="393"/>
      <c r="H314" s="393"/>
      <c r="I314" s="393"/>
      <c r="J314" s="884"/>
      <c r="K314" s="393"/>
      <c r="L314" s="200"/>
      <c r="M314" s="200"/>
      <c r="N314" s="200"/>
      <c r="P314" s="6"/>
      <c r="Q314" s="6"/>
      <c r="R314" s="6"/>
    </row>
    <row r="315" spans="1:18" x14ac:dyDescent="0.2">
      <c r="B315" s="22"/>
      <c r="C315" s="22"/>
      <c r="D315" s="200"/>
      <c r="E315" s="396"/>
      <c r="F315" s="884"/>
      <c r="G315" s="393"/>
      <c r="H315" s="393"/>
      <c r="I315" s="393"/>
      <c r="J315" s="394"/>
      <c r="K315" s="394"/>
      <c r="L315" s="22"/>
      <c r="M315" s="22"/>
      <c r="N315" s="22"/>
      <c r="P315" s="6"/>
      <c r="Q315" s="6"/>
      <c r="R315" s="6"/>
    </row>
    <row r="316" spans="1:18" ht="15" x14ac:dyDescent="0.25">
      <c r="B316" s="1126" t="s">
        <v>123</v>
      </c>
      <c r="C316" s="1127"/>
      <c r="D316" s="1127"/>
      <c r="E316" s="416"/>
      <c r="F316" s="869"/>
      <c r="G316" s="278"/>
      <c r="H316" s="278"/>
      <c r="I316" s="278"/>
      <c r="J316" s="278"/>
      <c r="K316" s="278"/>
      <c r="L316" s="22"/>
      <c r="M316" s="22"/>
      <c r="N316" s="22"/>
      <c r="P316" s="6"/>
      <c r="Q316" s="6"/>
      <c r="R316" s="6"/>
    </row>
    <row r="317" spans="1:18" ht="13.5" thickBot="1" x14ac:dyDescent="0.25">
      <c r="B317" s="274"/>
      <c r="C317" s="275"/>
      <c r="D317" s="275"/>
      <c r="E317" s="416"/>
      <c r="F317" s="869"/>
      <c r="G317" s="278"/>
      <c r="H317" s="278"/>
      <c r="I317" s="278"/>
      <c r="J317" s="278"/>
      <c r="K317" s="278"/>
      <c r="L317" s="22"/>
      <c r="M317" s="22"/>
      <c r="N317" s="22"/>
      <c r="P317" s="6"/>
      <c r="Q317" s="6"/>
      <c r="R317" s="6"/>
    </row>
    <row r="318" spans="1:18" ht="13.5" thickBot="1" x14ac:dyDescent="0.25">
      <c r="B318" s="468"/>
      <c r="C318" s="285"/>
      <c r="D318" s="285"/>
      <c r="E318" s="469"/>
      <c r="F318" s="950"/>
      <c r="G318" s="284"/>
      <c r="H318" s="284"/>
      <c r="I318" s="284"/>
      <c r="J318" s="284"/>
      <c r="K318" s="284"/>
      <c r="L318" s="285"/>
      <c r="M318" s="285"/>
      <c r="N318" s="286"/>
      <c r="P318" s="6"/>
      <c r="Q318" s="6"/>
      <c r="R318" s="6"/>
    </row>
    <row r="319" spans="1:18" ht="13.5" thickBot="1" x14ac:dyDescent="0.25">
      <c r="B319" s="287"/>
      <c r="C319" s="288"/>
      <c r="D319" s="219" t="s">
        <v>32</v>
      </c>
      <c r="E319" s="289"/>
      <c r="F319" s="951"/>
      <c r="G319" s="290"/>
      <c r="H319" s="290"/>
      <c r="I319" s="290"/>
      <c r="J319" s="291"/>
      <c r="K319" s="291"/>
      <c r="L319" s="288"/>
      <c r="M319" s="288"/>
      <c r="N319" s="292"/>
      <c r="P319" s="6"/>
      <c r="Q319" s="6"/>
      <c r="R319" s="6"/>
    </row>
    <row r="320" spans="1:18" x14ac:dyDescent="0.2">
      <c r="B320" s="287"/>
      <c r="C320" s="293"/>
      <c r="D320" s="293" t="s">
        <v>48</v>
      </c>
      <c r="E320" s="294"/>
      <c r="F320" s="951"/>
      <c r="G320" s="290"/>
      <c r="H320" s="290"/>
      <c r="I320" s="290"/>
      <c r="J320" s="291"/>
      <c r="K320" s="291"/>
      <c r="L320" s="288"/>
      <c r="M320" s="288"/>
      <c r="N320" s="292"/>
      <c r="P320" s="6"/>
      <c r="Q320" s="6"/>
      <c r="R320" s="6"/>
    </row>
    <row r="321" spans="1:18" ht="18.75" thickBot="1" x14ac:dyDescent="0.3">
      <c r="B321" s="295"/>
      <c r="C321" s="296"/>
      <c r="D321" s="296"/>
      <c r="E321" s="297"/>
      <c r="F321" s="952"/>
      <c r="G321" s="298"/>
      <c r="H321" s="298"/>
      <c r="I321" s="298"/>
      <c r="J321" s="299"/>
      <c r="K321" s="299"/>
      <c r="L321" s="300"/>
      <c r="M321" s="300"/>
      <c r="N321" s="301"/>
      <c r="P321" s="6"/>
      <c r="Q321" s="6"/>
      <c r="R321" s="4"/>
    </row>
    <row r="322" spans="1:18" s="4" customFormat="1" ht="25.5" thickBot="1" x14ac:dyDescent="0.3">
      <c r="B322" s="208"/>
      <c r="C322" s="209"/>
      <c r="D322" s="210" t="s">
        <v>0</v>
      </c>
      <c r="E322" s="211" t="s">
        <v>345</v>
      </c>
      <c r="F322" s="949" t="s">
        <v>346</v>
      </c>
      <c r="G322" s="212" t="s">
        <v>347</v>
      </c>
      <c r="H322" s="213" t="s">
        <v>348</v>
      </c>
      <c r="I322" s="213" t="s">
        <v>349</v>
      </c>
      <c r="J322" s="214" t="s">
        <v>350</v>
      </c>
      <c r="K322" s="215" t="s">
        <v>351</v>
      </c>
      <c r="L322" s="62" t="s">
        <v>7</v>
      </c>
      <c r="M322" s="216" t="s">
        <v>8</v>
      </c>
      <c r="N322" s="63" t="s">
        <v>352</v>
      </c>
      <c r="R322" s="6"/>
    </row>
    <row r="323" spans="1:18" x14ac:dyDescent="0.2">
      <c r="A323" s="1">
        <v>105</v>
      </c>
      <c r="B323" s="258">
        <v>2229</v>
      </c>
      <c r="C323" s="715" t="s">
        <v>124</v>
      </c>
      <c r="D323" s="105" t="s">
        <v>125</v>
      </c>
      <c r="E323" s="45">
        <v>0</v>
      </c>
      <c r="F323" s="938">
        <v>0</v>
      </c>
      <c r="G323" s="34">
        <v>0</v>
      </c>
      <c r="H323" s="108">
        <v>48</v>
      </c>
      <c r="I323" s="34">
        <v>48</v>
      </c>
      <c r="J323" s="717">
        <v>0</v>
      </c>
      <c r="K323" s="110">
        <f>J323-F323</f>
        <v>0</v>
      </c>
      <c r="L323" s="21">
        <v>0</v>
      </c>
      <c r="M323" s="257">
        <v>0</v>
      </c>
      <c r="N323" s="21">
        <v>0</v>
      </c>
      <c r="P323" s="6"/>
      <c r="Q323" s="6"/>
      <c r="R323" s="6"/>
    </row>
    <row r="324" spans="1:18" x14ac:dyDescent="0.2">
      <c r="A324" s="1">
        <v>106</v>
      </c>
      <c r="B324" s="258">
        <v>2324</v>
      </c>
      <c r="C324" s="715">
        <v>4329</v>
      </c>
      <c r="D324" s="105" t="s">
        <v>125</v>
      </c>
      <c r="E324" s="149">
        <v>0</v>
      </c>
      <c r="F324" s="939">
        <v>0</v>
      </c>
      <c r="G324" s="183">
        <v>0</v>
      </c>
      <c r="H324" s="327">
        <v>24</v>
      </c>
      <c r="I324" s="183">
        <v>24</v>
      </c>
      <c r="J324" s="718">
        <v>0</v>
      </c>
      <c r="K324" s="110">
        <f>J324-F324</f>
        <v>0</v>
      </c>
      <c r="L324" s="51">
        <v>0</v>
      </c>
      <c r="M324" s="170">
        <v>0</v>
      </c>
      <c r="N324" s="51">
        <v>0</v>
      </c>
      <c r="P324" s="6"/>
      <c r="Q324" s="6"/>
      <c r="R324" s="6"/>
    </row>
    <row r="325" spans="1:18" ht="13.5" thickBot="1" x14ac:dyDescent="0.25">
      <c r="A325" s="1">
        <v>107</v>
      </c>
      <c r="B325" s="179">
        <v>2324</v>
      </c>
      <c r="C325" s="180">
        <v>3632</v>
      </c>
      <c r="D325" s="181" t="s">
        <v>127</v>
      </c>
      <c r="E325" s="182">
        <v>32</v>
      </c>
      <c r="F325" s="940">
        <v>0</v>
      </c>
      <c r="G325" s="24">
        <v>0</v>
      </c>
      <c r="H325" s="26">
        <v>10</v>
      </c>
      <c r="I325" s="173">
        <v>10</v>
      </c>
      <c r="J325" s="719">
        <v>0</v>
      </c>
      <c r="K325" s="110">
        <f>J325-F325</f>
        <v>0</v>
      </c>
      <c r="L325" s="27">
        <v>0</v>
      </c>
      <c r="M325" s="28">
        <v>0</v>
      </c>
      <c r="N325" s="27">
        <v>0</v>
      </c>
      <c r="P325" s="6"/>
      <c r="Q325" s="6"/>
      <c r="R325" s="6"/>
    </row>
    <row r="326" spans="1:18" ht="13.5" thickBot="1" x14ac:dyDescent="0.25">
      <c r="B326" s="29"/>
      <c r="C326" s="369"/>
      <c r="D326" s="720" t="s">
        <v>47</v>
      </c>
      <c r="E326" s="383">
        <f>SUM(E323:E325)</f>
        <v>32</v>
      </c>
      <c r="F326" s="860">
        <f>SUM(F323:F324)</f>
        <v>0</v>
      </c>
      <c r="G326" s="132">
        <f>SUM(G323:G324)</f>
        <v>0</v>
      </c>
      <c r="H326" s="221">
        <f>SUM(H323:H325)</f>
        <v>82</v>
      </c>
      <c r="I326" s="223">
        <f>SUM(I323:I325)</f>
        <v>82</v>
      </c>
      <c r="J326" s="222">
        <f>SUM(J323:J324)</f>
        <v>0</v>
      </c>
      <c r="K326" s="221">
        <f>J326-F326</f>
        <v>0</v>
      </c>
      <c r="L326" s="132">
        <f>SUM(L323:L323)</f>
        <v>0</v>
      </c>
      <c r="M326" s="370">
        <f>SUM(M323:M323)</f>
        <v>0</v>
      </c>
      <c r="N326" s="721">
        <f>SUM(N323:N323)</f>
        <v>0</v>
      </c>
      <c r="P326" s="6"/>
      <c r="Q326" s="6"/>
      <c r="R326" s="6"/>
    </row>
    <row r="327" spans="1:18" x14ac:dyDescent="0.2">
      <c r="B327" s="22"/>
      <c r="C327" s="22"/>
      <c r="D327" s="722"/>
      <c r="E327" s="394"/>
      <c r="F327" s="884"/>
      <c r="G327" s="393"/>
      <c r="H327" s="393"/>
      <c r="I327" s="393"/>
      <c r="J327" s="394"/>
      <c r="K327" s="393"/>
      <c r="L327" s="393"/>
      <c r="M327" s="393"/>
      <c r="N327" s="393"/>
      <c r="P327" s="6"/>
      <c r="Q327" s="6"/>
      <c r="R327" s="6"/>
    </row>
    <row r="328" spans="1:18" ht="13.5" thickBot="1" x14ac:dyDescent="0.25">
      <c r="B328" s="22"/>
      <c r="C328" s="22"/>
      <c r="D328" s="722"/>
      <c r="E328" s="723"/>
      <c r="F328" s="884"/>
      <c r="G328" s="393"/>
      <c r="H328" s="393"/>
      <c r="I328" s="393"/>
      <c r="J328" s="394"/>
      <c r="K328" s="393"/>
      <c r="L328" s="393"/>
      <c r="M328" s="393"/>
      <c r="N328" s="393"/>
      <c r="P328" s="6"/>
      <c r="Q328" s="6"/>
      <c r="R328" s="6"/>
    </row>
    <row r="329" spans="1:18" ht="13.5" thickBot="1" x14ac:dyDescent="0.25">
      <c r="B329" s="280"/>
      <c r="C329" s="281"/>
      <c r="D329" s="281"/>
      <c r="E329" s="282"/>
      <c r="F329" s="950"/>
      <c r="G329" s="283"/>
      <c r="H329" s="283"/>
      <c r="I329" s="283"/>
      <c r="J329" s="284"/>
      <c r="K329" s="284"/>
      <c r="L329" s="285"/>
      <c r="M329" s="285"/>
      <c r="N329" s="286"/>
      <c r="P329" s="6"/>
      <c r="Q329" s="6"/>
      <c r="R329" s="6"/>
    </row>
    <row r="330" spans="1:18" ht="13.5" thickBot="1" x14ac:dyDescent="0.25">
      <c r="B330" s="287"/>
      <c r="C330" s="245" t="s">
        <v>69</v>
      </c>
      <c r="D330" s="399"/>
      <c r="E330" s="400"/>
      <c r="F330" s="951"/>
      <c r="G330" s="290"/>
      <c r="H330" s="290"/>
      <c r="I330" s="290"/>
      <c r="J330" s="291"/>
      <c r="K330" s="291"/>
      <c r="L330" s="288"/>
      <c r="M330" s="288"/>
      <c r="N330" s="292"/>
      <c r="P330" s="6"/>
      <c r="Q330" s="6"/>
      <c r="R330" s="6"/>
    </row>
    <row r="331" spans="1:18" x14ac:dyDescent="0.2">
      <c r="B331" s="287"/>
      <c r="C331" s="293" t="s">
        <v>101</v>
      </c>
      <c r="D331" s="293"/>
      <c r="E331" s="294"/>
      <c r="F331" s="951"/>
      <c r="G331" s="290"/>
      <c r="H331" s="290"/>
      <c r="I331" s="290"/>
      <c r="J331" s="291"/>
      <c r="K331" s="291"/>
      <c r="L331" s="288"/>
      <c r="M331" s="288"/>
      <c r="N331" s="292"/>
      <c r="P331" s="6"/>
      <c r="Q331" s="6"/>
      <c r="R331" s="6"/>
    </row>
    <row r="332" spans="1:18" ht="18.75" thickBot="1" x14ac:dyDescent="0.3">
      <c r="B332" s="295"/>
      <c r="C332" s="296"/>
      <c r="D332" s="296"/>
      <c r="E332" s="297"/>
      <c r="F332" s="952"/>
      <c r="G332" s="298"/>
      <c r="H332" s="298"/>
      <c r="I332" s="298"/>
      <c r="J332" s="299"/>
      <c r="K332" s="299"/>
      <c r="L332" s="300"/>
      <c r="M332" s="300"/>
      <c r="N332" s="301"/>
      <c r="P332" s="6"/>
      <c r="Q332" s="6"/>
      <c r="R332" s="4"/>
    </row>
    <row r="333" spans="1:18" s="4" customFormat="1" ht="25.5" thickBot="1" x14ac:dyDescent="0.3">
      <c r="B333" s="208"/>
      <c r="C333" s="209"/>
      <c r="D333" s="210" t="s">
        <v>0</v>
      </c>
      <c r="E333" s="211" t="s">
        <v>345</v>
      </c>
      <c r="F333" s="949" t="s">
        <v>346</v>
      </c>
      <c r="G333" s="212" t="s">
        <v>347</v>
      </c>
      <c r="H333" s="213" t="s">
        <v>348</v>
      </c>
      <c r="I333" s="213" t="s">
        <v>349</v>
      </c>
      <c r="J333" s="214" t="s">
        <v>350</v>
      </c>
      <c r="K333" s="215" t="s">
        <v>351</v>
      </c>
      <c r="L333" s="62" t="s">
        <v>7</v>
      </c>
      <c r="M333" s="216" t="s">
        <v>8</v>
      </c>
      <c r="N333" s="63" t="s">
        <v>352</v>
      </c>
      <c r="R333" s="6"/>
    </row>
    <row r="334" spans="1:18" ht="13.5" thickBot="1" x14ac:dyDescent="0.25">
      <c r="A334" s="1">
        <v>108</v>
      </c>
      <c r="B334" s="444"/>
      <c r="C334" s="445">
        <v>3632</v>
      </c>
      <c r="D334" s="198" t="s">
        <v>128</v>
      </c>
      <c r="E334" s="128">
        <v>1</v>
      </c>
      <c r="F334" s="915">
        <v>60</v>
      </c>
      <c r="G334" s="33">
        <v>60</v>
      </c>
      <c r="H334" s="79">
        <v>27</v>
      </c>
      <c r="I334" s="33">
        <v>60</v>
      </c>
      <c r="J334" s="81">
        <v>60</v>
      </c>
      <c r="K334" s="110">
        <f>J334-F334</f>
        <v>0</v>
      </c>
      <c r="L334" s="684">
        <v>60</v>
      </c>
      <c r="M334" s="697">
        <v>60</v>
      </c>
      <c r="N334" s="697">
        <v>60</v>
      </c>
      <c r="P334" s="6"/>
      <c r="Q334" s="6"/>
      <c r="R334" s="6"/>
    </row>
    <row r="335" spans="1:18" ht="13.5" thickBot="1" x14ac:dyDescent="0.25">
      <c r="B335" s="216"/>
      <c r="C335" s="390"/>
      <c r="D335" s="390" t="s">
        <v>47</v>
      </c>
      <c r="E335" s="446">
        <f>SUM(E334)</f>
        <v>1</v>
      </c>
      <c r="F335" s="860">
        <f t="shared" ref="F335:N335" si="68">SUM(F334)</f>
        <v>60</v>
      </c>
      <c r="G335" s="221">
        <f t="shared" si="68"/>
        <v>60</v>
      </c>
      <c r="H335" s="132">
        <f t="shared" si="68"/>
        <v>27</v>
      </c>
      <c r="I335" s="221">
        <f t="shared" si="68"/>
        <v>60</v>
      </c>
      <c r="J335" s="222">
        <f t="shared" si="68"/>
        <v>60</v>
      </c>
      <c r="K335" s="132">
        <f>J335-F335</f>
        <v>0</v>
      </c>
      <c r="L335" s="724">
        <f t="shared" si="68"/>
        <v>60</v>
      </c>
      <c r="M335" s="725">
        <f t="shared" si="68"/>
        <v>60</v>
      </c>
      <c r="N335" s="725">
        <f t="shared" si="68"/>
        <v>60</v>
      </c>
      <c r="P335" s="6"/>
      <c r="Q335" s="6"/>
      <c r="R335" s="6"/>
    </row>
    <row r="336" spans="1:18" x14ac:dyDescent="0.2">
      <c r="B336" s="726"/>
      <c r="C336" s="727"/>
      <c r="D336" s="727"/>
      <c r="E336" s="728"/>
      <c r="F336" s="959"/>
      <c r="G336" s="729"/>
      <c r="H336" s="729"/>
      <c r="I336" s="729"/>
      <c r="J336" s="729"/>
      <c r="K336" s="729"/>
      <c r="L336" s="285"/>
      <c r="M336" s="285"/>
      <c r="N336" s="286"/>
      <c r="P336" s="6"/>
      <c r="Q336" s="6"/>
      <c r="R336" s="6"/>
    </row>
    <row r="337" spans="1:18" x14ac:dyDescent="0.2">
      <c r="B337" s="287"/>
      <c r="C337" s="293" t="s">
        <v>129</v>
      </c>
      <c r="D337" s="293"/>
      <c r="E337" s="294"/>
      <c r="F337" s="951"/>
      <c r="G337" s="290"/>
      <c r="H337" s="290"/>
      <c r="I337" s="290"/>
      <c r="J337" s="291"/>
      <c r="K337" s="291"/>
      <c r="L337" s="288"/>
      <c r="M337" s="288"/>
      <c r="N337" s="292"/>
      <c r="P337" s="6"/>
      <c r="Q337" s="6"/>
      <c r="R337" s="6"/>
    </row>
    <row r="338" spans="1:18" ht="18.75" thickBot="1" x14ac:dyDescent="0.3">
      <c r="B338" s="295"/>
      <c r="C338" s="296"/>
      <c r="D338" s="296"/>
      <c r="E338" s="297"/>
      <c r="F338" s="952"/>
      <c r="G338" s="298"/>
      <c r="H338" s="298"/>
      <c r="I338" s="298"/>
      <c r="J338" s="299"/>
      <c r="K338" s="299"/>
      <c r="L338" s="300"/>
      <c r="M338" s="300"/>
      <c r="N338" s="301"/>
      <c r="P338" s="6"/>
      <c r="Q338" s="6"/>
      <c r="R338" s="4"/>
    </row>
    <row r="339" spans="1:18" s="4" customFormat="1" ht="25.5" thickBot="1" x14ac:dyDescent="0.3">
      <c r="B339" s="208"/>
      <c r="C339" s="209"/>
      <c r="D339" s="210" t="s">
        <v>0</v>
      </c>
      <c r="E339" s="211" t="s">
        <v>345</v>
      </c>
      <c r="F339" s="949" t="s">
        <v>346</v>
      </c>
      <c r="G339" s="212" t="s">
        <v>347</v>
      </c>
      <c r="H339" s="213" t="s">
        <v>348</v>
      </c>
      <c r="I339" s="213" t="s">
        <v>349</v>
      </c>
      <c r="J339" s="214" t="s">
        <v>350</v>
      </c>
      <c r="K339" s="215" t="s">
        <v>351</v>
      </c>
      <c r="L339" s="63" t="s">
        <v>7</v>
      </c>
      <c r="M339" s="216" t="s">
        <v>8</v>
      </c>
      <c r="N339" s="63" t="s">
        <v>352</v>
      </c>
      <c r="R339" s="6"/>
    </row>
    <row r="340" spans="1:18" x14ac:dyDescent="0.2">
      <c r="A340" s="1">
        <v>109</v>
      </c>
      <c r="B340" s="95"/>
      <c r="C340" s="96">
        <v>4171</v>
      </c>
      <c r="D340" s="622" t="s">
        <v>268</v>
      </c>
      <c r="E340" s="623">
        <v>9699</v>
      </c>
      <c r="F340" s="941">
        <v>0</v>
      </c>
      <c r="G340" s="941">
        <v>0</v>
      </c>
      <c r="H340" s="941">
        <v>0</v>
      </c>
      <c r="I340" s="941">
        <v>0</v>
      </c>
      <c r="J340" s="730">
        <v>0</v>
      </c>
      <c r="K340" s="34">
        <f>J340-F340</f>
        <v>0</v>
      </c>
      <c r="L340" s="102">
        <v>0</v>
      </c>
      <c r="M340" s="183">
        <v>0</v>
      </c>
      <c r="N340" s="183">
        <v>0</v>
      </c>
      <c r="P340" s="6"/>
      <c r="Q340" s="6"/>
      <c r="R340" s="6"/>
    </row>
    <row r="341" spans="1:18" x14ac:dyDescent="0.2">
      <c r="A341" s="1">
        <v>110</v>
      </c>
      <c r="B341" s="329"/>
      <c r="C341" s="330">
        <v>4172</v>
      </c>
      <c r="D341" s="463" t="s">
        <v>269</v>
      </c>
      <c r="E341" s="464">
        <v>4770</v>
      </c>
      <c r="F341" s="941">
        <v>0</v>
      </c>
      <c r="G341" s="941">
        <v>0</v>
      </c>
      <c r="H341" s="941">
        <v>0</v>
      </c>
      <c r="I341" s="941">
        <v>0</v>
      </c>
      <c r="J341" s="730">
        <v>0</v>
      </c>
      <c r="K341" s="183">
        <f>J341-F341</f>
        <v>0</v>
      </c>
      <c r="L341" s="731">
        <v>0</v>
      </c>
      <c r="M341" s="183">
        <v>0</v>
      </c>
      <c r="N341" s="183">
        <v>0</v>
      </c>
      <c r="P341" s="6"/>
      <c r="Q341" s="6"/>
      <c r="R341" s="6"/>
    </row>
    <row r="342" spans="1:18" x14ac:dyDescent="0.2">
      <c r="A342" s="1">
        <v>111</v>
      </c>
      <c r="B342" s="329"/>
      <c r="C342" s="330">
        <v>4173</v>
      </c>
      <c r="D342" s="463" t="s">
        <v>270</v>
      </c>
      <c r="E342" s="464">
        <v>560</v>
      </c>
      <c r="F342" s="941">
        <v>0</v>
      </c>
      <c r="G342" s="941">
        <v>0</v>
      </c>
      <c r="H342" s="941">
        <v>0</v>
      </c>
      <c r="I342" s="941">
        <v>0</v>
      </c>
      <c r="J342" s="730">
        <v>0</v>
      </c>
      <c r="K342" s="129">
        <v>0</v>
      </c>
      <c r="L342" s="731">
        <v>0</v>
      </c>
      <c r="M342" s="183">
        <v>0</v>
      </c>
      <c r="N342" s="183">
        <v>0</v>
      </c>
      <c r="P342" s="6"/>
      <c r="Q342" s="6"/>
      <c r="R342" s="6"/>
    </row>
    <row r="343" spans="1:18" x14ac:dyDescent="0.2">
      <c r="A343" s="1">
        <v>112</v>
      </c>
      <c r="B343" s="329"/>
      <c r="C343" s="330">
        <v>4182</v>
      </c>
      <c r="D343" s="463" t="s">
        <v>271</v>
      </c>
      <c r="E343" s="464">
        <v>1337</v>
      </c>
      <c r="F343" s="941">
        <v>0</v>
      </c>
      <c r="G343" s="941">
        <v>0</v>
      </c>
      <c r="H343" s="941">
        <v>0</v>
      </c>
      <c r="I343" s="941">
        <v>0</v>
      </c>
      <c r="J343" s="730">
        <v>0</v>
      </c>
      <c r="K343" s="237">
        <v>0</v>
      </c>
      <c r="L343" s="731">
        <v>0</v>
      </c>
      <c r="M343" s="183">
        <v>0</v>
      </c>
      <c r="N343" s="183">
        <v>0</v>
      </c>
      <c r="P343" s="6"/>
      <c r="Q343" s="6"/>
      <c r="R343" s="6"/>
    </row>
    <row r="344" spans="1:18" x14ac:dyDescent="0.2">
      <c r="A344" s="1">
        <v>113</v>
      </c>
      <c r="B344" s="329"/>
      <c r="C344" s="330">
        <v>4183</v>
      </c>
      <c r="D344" s="463" t="s">
        <v>272</v>
      </c>
      <c r="E344" s="464">
        <v>307</v>
      </c>
      <c r="F344" s="941">
        <v>0</v>
      </c>
      <c r="G344" s="941">
        <v>0</v>
      </c>
      <c r="H344" s="941">
        <v>0</v>
      </c>
      <c r="I344" s="941">
        <v>0</v>
      </c>
      <c r="J344" s="730">
        <v>0</v>
      </c>
      <c r="K344" s="237">
        <v>0</v>
      </c>
      <c r="L344" s="731">
        <v>0</v>
      </c>
      <c r="M344" s="183">
        <v>0</v>
      </c>
      <c r="N344" s="183">
        <v>0</v>
      </c>
      <c r="P344" s="6"/>
      <c r="Q344" s="6"/>
      <c r="R344" s="6"/>
    </row>
    <row r="345" spans="1:18" x14ac:dyDescent="0.2">
      <c r="A345" s="1">
        <v>114</v>
      </c>
      <c r="B345" s="329"/>
      <c r="C345" s="330">
        <v>4184</v>
      </c>
      <c r="D345" s="463" t="s">
        <v>273</v>
      </c>
      <c r="E345" s="464">
        <v>734</v>
      </c>
      <c r="F345" s="941">
        <v>0</v>
      </c>
      <c r="G345" s="941">
        <v>0</v>
      </c>
      <c r="H345" s="941">
        <v>0</v>
      </c>
      <c r="I345" s="941">
        <v>0</v>
      </c>
      <c r="J345" s="730">
        <v>0</v>
      </c>
      <c r="K345" s="129">
        <v>0</v>
      </c>
      <c r="L345" s="731">
        <v>0</v>
      </c>
      <c r="M345" s="183">
        <v>0</v>
      </c>
      <c r="N345" s="183">
        <v>0</v>
      </c>
      <c r="P345" s="6"/>
      <c r="Q345" s="6"/>
      <c r="R345" s="6"/>
    </row>
    <row r="346" spans="1:18" x14ac:dyDescent="0.2">
      <c r="A346" s="1">
        <v>115</v>
      </c>
      <c r="B346" s="329"/>
      <c r="C346" s="330">
        <v>4185</v>
      </c>
      <c r="D346" s="463" t="s">
        <v>274</v>
      </c>
      <c r="E346" s="464">
        <v>2520</v>
      </c>
      <c r="F346" s="941">
        <v>0</v>
      </c>
      <c r="G346" s="941">
        <v>12</v>
      </c>
      <c r="H346" s="941">
        <v>11</v>
      </c>
      <c r="I346" s="941">
        <v>11</v>
      </c>
      <c r="J346" s="730">
        <v>0</v>
      </c>
      <c r="K346" s="237">
        <v>0</v>
      </c>
      <c r="L346" s="731">
        <v>0</v>
      </c>
      <c r="M346" s="183">
        <v>0</v>
      </c>
      <c r="N346" s="183">
        <v>0</v>
      </c>
      <c r="P346" s="6"/>
      <c r="Q346" s="6"/>
      <c r="R346" s="6"/>
    </row>
    <row r="347" spans="1:18" x14ac:dyDescent="0.2">
      <c r="A347" s="1">
        <v>116</v>
      </c>
      <c r="B347" s="329"/>
      <c r="C347" s="104">
        <v>4186</v>
      </c>
      <c r="D347" s="624" t="s">
        <v>275</v>
      </c>
      <c r="E347" s="625">
        <v>161</v>
      </c>
      <c r="F347" s="941">
        <v>0</v>
      </c>
      <c r="G347" s="941">
        <v>0</v>
      </c>
      <c r="H347" s="941">
        <v>0</v>
      </c>
      <c r="I347" s="941">
        <v>0</v>
      </c>
      <c r="J347" s="730">
        <v>0</v>
      </c>
      <c r="K347" s="237">
        <v>0</v>
      </c>
      <c r="L347" s="731">
        <v>0</v>
      </c>
      <c r="M347" s="183">
        <v>0</v>
      </c>
      <c r="N347" s="183">
        <v>0</v>
      </c>
      <c r="P347" s="6"/>
      <c r="Q347" s="6"/>
      <c r="R347" s="6"/>
    </row>
    <row r="348" spans="1:18" ht="13.5" thickBot="1" x14ac:dyDescent="0.25">
      <c r="A348" s="1">
        <v>117</v>
      </c>
      <c r="B348" s="103"/>
      <c r="C348" s="104">
        <v>4195</v>
      </c>
      <c r="D348" s="624" t="s">
        <v>130</v>
      </c>
      <c r="E348" s="625">
        <v>52405</v>
      </c>
      <c r="F348" s="923">
        <v>0</v>
      </c>
      <c r="G348" s="923">
        <v>0</v>
      </c>
      <c r="H348" s="923">
        <v>0</v>
      </c>
      <c r="I348" s="923">
        <v>0</v>
      </c>
      <c r="J348" s="642">
        <v>0</v>
      </c>
      <c r="K348" s="242">
        <v>0</v>
      </c>
      <c r="L348" s="110">
        <v>0</v>
      </c>
      <c r="M348" s="107">
        <v>0</v>
      </c>
      <c r="N348" s="107">
        <v>0</v>
      </c>
      <c r="P348" s="6"/>
      <c r="Q348" s="6"/>
      <c r="R348" s="6"/>
    </row>
    <row r="349" spans="1:18" ht="13.5" thickBot="1" x14ac:dyDescent="0.25">
      <c r="B349" s="29"/>
      <c r="C349" s="369"/>
      <c r="D349" s="390" t="s">
        <v>47</v>
      </c>
      <c r="E349" s="446">
        <f>SUM(E340:E348)</f>
        <v>72493</v>
      </c>
      <c r="F349" s="892">
        <f t="shared" ref="F349:N349" si="69">SUM(F340:F348)</f>
        <v>0</v>
      </c>
      <c r="G349" s="132">
        <f t="shared" si="69"/>
        <v>12</v>
      </c>
      <c r="H349" s="132">
        <f t="shared" si="69"/>
        <v>11</v>
      </c>
      <c r="I349" s="132">
        <f t="shared" si="69"/>
        <v>11</v>
      </c>
      <c r="J349" s="435">
        <f t="shared" si="69"/>
        <v>0</v>
      </c>
      <c r="K349" s="132">
        <f>J349-F349</f>
        <v>0</v>
      </c>
      <c r="L349" s="724">
        <f t="shared" si="69"/>
        <v>0</v>
      </c>
      <c r="M349" s="725">
        <f t="shared" si="69"/>
        <v>0</v>
      </c>
      <c r="N349" s="725">
        <f t="shared" si="69"/>
        <v>0</v>
      </c>
      <c r="P349" s="6"/>
      <c r="Q349" s="6"/>
      <c r="R349" s="6"/>
    </row>
    <row r="350" spans="1:18" ht="15" x14ac:dyDescent="0.25">
      <c r="B350" s="1120" t="s">
        <v>134</v>
      </c>
      <c r="C350" s="1121"/>
      <c r="D350" s="1122"/>
      <c r="E350" s="1123"/>
      <c r="F350" s="1124"/>
      <c r="G350" s="1125"/>
      <c r="H350" s="393"/>
      <c r="I350" s="393"/>
      <c r="J350" s="394"/>
      <c r="K350" s="394"/>
      <c r="L350" s="200"/>
      <c r="M350" s="200"/>
      <c r="N350" s="200"/>
      <c r="P350" s="6"/>
      <c r="Q350" s="6"/>
      <c r="R350" s="6"/>
    </row>
    <row r="351" spans="1:18" ht="15" x14ac:dyDescent="0.25">
      <c r="B351" s="1126" t="s">
        <v>135</v>
      </c>
      <c r="C351" s="1127"/>
      <c r="D351" s="1127"/>
      <c r="E351" s="1128"/>
      <c r="F351" s="1129"/>
      <c r="G351" s="1130"/>
      <c r="H351" s="278"/>
      <c r="I351" s="278"/>
      <c r="J351" s="278"/>
      <c r="K351" s="278"/>
      <c r="L351" s="279"/>
      <c r="M351" s="279"/>
      <c r="N351" s="279"/>
      <c r="P351" s="6"/>
      <c r="Q351" s="6"/>
      <c r="R351" s="6"/>
    </row>
    <row r="352" spans="1:18" ht="13.5" thickBot="1" x14ac:dyDescent="0.25">
      <c r="B352" s="443"/>
      <c r="C352" s="279"/>
      <c r="D352" s="279"/>
      <c r="E352" s="436"/>
      <c r="F352" s="869"/>
      <c r="G352" s="278"/>
      <c r="H352" s="278"/>
      <c r="I352" s="278"/>
      <c r="J352" s="278"/>
      <c r="K352" s="278"/>
      <c r="L352" s="279"/>
      <c r="M352" s="279"/>
      <c r="N352" s="279"/>
      <c r="P352" s="6"/>
      <c r="Q352" s="6"/>
      <c r="R352" s="6"/>
    </row>
    <row r="353" spans="1:18" ht="13.5" thickBot="1" x14ac:dyDescent="0.25">
      <c r="B353" s="280"/>
      <c r="C353" s="281"/>
      <c r="D353" s="281"/>
      <c r="E353" s="282"/>
      <c r="F353" s="950"/>
      <c r="G353" s="283"/>
      <c r="H353" s="283"/>
      <c r="I353" s="283"/>
      <c r="J353" s="284"/>
      <c r="K353" s="284"/>
      <c r="L353" s="285"/>
      <c r="M353" s="285"/>
      <c r="N353" s="286"/>
      <c r="P353" s="6"/>
      <c r="Q353" s="6"/>
      <c r="R353" s="6"/>
    </row>
    <row r="354" spans="1:18" ht="13.5" thickBot="1" x14ac:dyDescent="0.25">
      <c r="B354" s="287"/>
      <c r="C354" s="288"/>
      <c r="D354" s="219" t="s">
        <v>32</v>
      </c>
      <c r="E354" s="289"/>
      <c r="F354" s="951"/>
      <c r="G354" s="290"/>
      <c r="H354" s="290"/>
      <c r="I354" s="290"/>
      <c r="J354" s="291"/>
      <c r="K354" s="291"/>
      <c r="L354" s="288"/>
      <c r="M354" s="288"/>
      <c r="N354" s="292"/>
      <c r="P354" s="6"/>
      <c r="Q354" s="6"/>
      <c r="R354" s="6"/>
    </row>
    <row r="355" spans="1:18" ht="18.75" thickBot="1" x14ac:dyDescent="0.3">
      <c r="B355" s="295"/>
      <c r="C355" s="296"/>
      <c r="D355" s="296" t="s">
        <v>33</v>
      </c>
      <c r="E355" s="297"/>
      <c r="F355" s="952"/>
      <c r="G355" s="298"/>
      <c r="H355" s="298"/>
      <c r="I355" s="298"/>
      <c r="J355" s="299"/>
      <c r="K355" s="299"/>
      <c r="L355" s="300"/>
      <c r="M355" s="300"/>
      <c r="N355" s="301"/>
      <c r="P355" s="6"/>
      <c r="Q355" s="6"/>
      <c r="R355" s="4"/>
    </row>
    <row r="356" spans="1:18" s="4" customFormat="1" ht="25.5" thickBot="1" x14ac:dyDescent="0.3">
      <c r="B356" s="208"/>
      <c r="C356" s="209"/>
      <c r="D356" s="210" t="s">
        <v>0</v>
      </c>
      <c r="E356" s="211" t="s">
        <v>345</v>
      </c>
      <c r="F356" s="949" t="s">
        <v>346</v>
      </c>
      <c r="G356" s="212" t="s">
        <v>347</v>
      </c>
      <c r="H356" s="213" t="s">
        <v>348</v>
      </c>
      <c r="I356" s="213" t="s">
        <v>349</v>
      </c>
      <c r="J356" s="214" t="s">
        <v>350</v>
      </c>
      <c r="K356" s="215" t="s">
        <v>351</v>
      </c>
      <c r="L356" s="63" t="s">
        <v>7</v>
      </c>
      <c r="M356" s="216" t="s">
        <v>8</v>
      </c>
      <c r="N356" s="63" t="s">
        <v>352</v>
      </c>
      <c r="R356" s="6"/>
    </row>
    <row r="357" spans="1:18" ht="13.5" thickBot="1" x14ac:dyDescent="0.25">
      <c r="A357" s="1">
        <v>118</v>
      </c>
      <c r="B357" s="444">
        <v>1361</v>
      </c>
      <c r="C357" s="445"/>
      <c r="D357" s="31" t="s">
        <v>113</v>
      </c>
      <c r="E357" s="614">
        <v>1181</v>
      </c>
      <c r="F357" s="919">
        <v>900</v>
      </c>
      <c r="G357" s="635">
        <v>900</v>
      </c>
      <c r="H357" s="368">
        <v>739</v>
      </c>
      <c r="I357" s="367">
        <v>900</v>
      </c>
      <c r="J357" s="615">
        <v>800</v>
      </c>
      <c r="K357" s="368">
        <f>J357-F357</f>
        <v>-100</v>
      </c>
      <c r="L357" s="453">
        <v>800</v>
      </c>
      <c r="M357" s="483">
        <v>800</v>
      </c>
      <c r="N357" s="454">
        <v>800</v>
      </c>
      <c r="P357" s="6"/>
      <c r="Q357" s="6"/>
      <c r="R357" s="6"/>
    </row>
    <row r="358" spans="1:18" ht="13.5" thickBot="1" x14ac:dyDescent="0.25">
      <c r="B358" s="733"/>
      <c r="C358" s="369"/>
      <c r="D358" s="734" t="s">
        <v>47</v>
      </c>
      <c r="E358" s="735">
        <f>SUM(E357)</f>
        <v>1181</v>
      </c>
      <c r="F358" s="892">
        <f>SUM(F357:F357)</f>
        <v>900</v>
      </c>
      <c r="G358" s="132">
        <f>SUM(G357:G357)</f>
        <v>900</v>
      </c>
      <c r="H358" s="132">
        <f>SUM(H357:H357)</f>
        <v>739</v>
      </c>
      <c r="I358" s="221">
        <f>SUM(I357:I357)</f>
        <v>900</v>
      </c>
      <c r="J358" s="435">
        <f>SUM(J357:J357)</f>
        <v>800</v>
      </c>
      <c r="K358" s="132">
        <f>J358-F358</f>
        <v>-100</v>
      </c>
      <c r="L358" s="216">
        <f>SUM(L357:L357)</f>
        <v>800</v>
      </c>
      <c r="M358" s="63">
        <f>SUM(M357:M357)</f>
        <v>800</v>
      </c>
      <c r="N358" s="390">
        <f>SUM(N357:N357)</f>
        <v>800</v>
      </c>
      <c r="P358" s="6"/>
      <c r="Q358" s="6"/>
      <c r="R358" s="6"/>
    </row>
    <row r="359" spans="1:18" x14ac:dyDescent="0.2">
      <c r="B359" s="280"/>
      <c r="C359" s="371"/>
      <c r="D359" s="373"/>
      <c r="E359" s="418"/>
      <c r="F359" s="950"/>
      <c r="G359" s="373"/>
      <c r="H359" s="373"/>
      <c r="I359" s="373"/>
      <c r="J359" s="284"/>
      <c r="K359" s="284"/>
      <c r="L359" s="285"/>
      <c r="M359" s="285"/>
      <c r="N359" s="286"/>
      <c r="P359" s="6"/>
      <c r="Q359" s="6"/>
      <c r="R359" s="6"/>
    </row>
    <row r="360" spans="1:18" x14ac:dyDescent="0.2">
      <c r="B360" s="287"/>
      <c r="C360" s="293" t="s">
        <v>48</v>
      </c>
      <c r="D360" s="293"/>
      <c r="E360" s="294"/>
      <c r="F360" s="951"/>
      <c r="G360" s="290"/>
      <c r="H360" s="290"/>
      <c r="I360" s="290"/>
      <c r="J360" s="291"/>
      <c r="K360" s="291"/>
      <c r="L360" s="288"/>
      <c r="M360" s="288"/>
      <c r="N360" s="292"/>
      <c r="P360" s="6"/>
      <c r="Q360" s="6"/>
      <c r="R360" s="6"/>
    </row>
    <row r="361" spans="1:18" ht="18.75" thickBot="1" x14ac:dyDescent="0.3">
      <c r="B361" s="295"/>
      <c r="C361" s="296"/>
      <c r="D361" s="296"/>
      <c r="E361" s="297"/>
      <c r="F361" s="952"/>
      <c r="G361" s="298"/>
      <c r="H361" s="298"/>
      <c r="I361" s="298"/>
      <c r="J361" s="299"/>
      <c r="K361" s="299"/>
      <c r="L361" s="300"/>
      <c r="M361" s="300"/>
      <c r="N361" s="301"/>
      <c r="P361" s="6"/>
      <c r="Q361" s="6"/>
      <c r="R361" s="4"/>
    </row>
    <row r="362" spans="1:18" s="4" customFormat="1" ht="25.5" thickBot="1" x14ac:dyDescent="0.3">
      <c r="B362" s="208"/>
      <c r="C362" s="209"/>
      <c r="D362" s="210" t="s">
        <v>0</v>
      </c>
      <c r="E362" s="211" t="s">
        <v>345</v>
      </c>
      <c r="F362" s="949" t="s">
        <v>346</v>
      </c>
      <c r="G362" s="212" t="s">
        <v>347</v>
      </c>
      <c r="H362" s="213" t="s">
        <v>348</v>
      </c>
      <c r="I362" s="213" t="s">
        <v>349</v>
      </c>
      <c r="J362" s="214" t="s">
        <v>350</v>
      </c>
      <c r="K362" s="215" t="s">
        <v>351</v>
      </c>
      <c r="L362" s="62" t="s">
        <v>7</v>
      </c>
      <c r="M362" s="216" t="s">
        <v>8</v>
      </c>
      <c r="N362" s="63" t="s">
        <v>352</v>
      </c>
      <c r="R362" s="6"/>
    </row>
    <row r="363" spans="1:18" x14ac:dyDescent="0.2">
      <c r="A363" s="1">
        <v>119</v>
      </c>
      <c r="B363" s="684">
        <v>2321</v>
      </c>
      <c r="C363" s="78">
        <v>3421</v>
      </c>
      <c r="D363" s="697" t="s">
        <v>455</v>
      </c>
      <c r="E363" s="189">
        <v>15</v>
      </c>
      <c r="F363" s="865">
        <v>0</v>
      </c>
      <c r="G363" s="197">
        <v>20</v>
      </c>
      <c r="H363" s="34">
        <v>0</v>
      </c>
      <c r="I363" s="34">
        <v>0</v>
      </c>
      <c r="J363" s="125">
        <v>0</v>
      </c>
      <c r="K363" s="195">
        <f t="shared" ref="K363:K369" si="70">J363-F363</f>
        <v>0</v>
      </c>
      <c r="L363" s="248">
        <v>0</v>
      </c>
      <c r="M363" s="248">
        <v>0</v>
      </c>
      <c r="N363" s="248">
        <v>0</v>
      </c>
      <c r="P363" s="6"/>
      <c r="Q363" s="6"/>
      <c r="R363" s="6"/>
    </row>
    <row r="364" spans="1:18" x14ac:dyDescent="0.2">
      <c r="A364" s="1">
        <v>120</v>
      </c>
      <c r="B364" s="329">
        <v>2111</v>
      </c>
      <c r="C364" s="330">
        <v>6171</v>
      </c>
      <c r="D364" s="463" t="s">
        <v>87</v>
      </c>
      <c r="E364" s="464">
        <v>115</v>
      </c>
      <c r="F364" s="863">
        <v>60</v>
      </c>
      <c r="G364" s="327">
        <v>60</v>
      </c>
      <c r="H364" s="183">
        <v>93</v>
      </c>
      <c r="I364" s="183">
        <v>93</v>
      </c>
      <c r="J364" s="238">
        <v>60</v>
      </c>
      <c r="K364" s="731">
        <f>J364-F364</f>
        <v>0</v>
      </c>
      <c r="L364" s="237">
        <v>60</v>
      </c>
      <c r="M364" s="237">
        <v>60</v>
      </c>
      <c r="N364" s="237">
        <v>60</v>
      </c>
      <c r="P364" s="6"/>
      <c r="Q364" s="6"/>
      <c r="R364" s="6"/>
    </row>
    <row r="365" spans="1:18" x14ac:dyDescent="0.2">
      <c r="A365" s="1">
        <v>121</v>
      </c>
      <c r="B365" s="329">
        <v>2212</v>
      </c>
      <c r="C365" s="330">
        <v>6171</v>
      </c>
      <c r="D365" s="463" t="s">
        <v>91</v>
      </c>
      <c r="E365" s="464">
        <v>32</v>
      </c>
      <c r="F365" s="863">
        <v>40</v>
      </c>
      <c r="G365" s="327">
        <v>40</v>
      </c>
      <c r="H365" s="183">
        <v>27</v>
      </c>
      <c r="I365" s="183">
        <v>40</v>
      </c>
      <c r="J365" s="238">
        <v>40</v>
      </c>
      <c r="K365" s="731">
        <f t="shared" si="70"/>
        <v>0</v>
      </c>
      <c r="L365" s="237">
        <v>40</v>
      </c>
      <c r="M365" s="237">
        <v>40</v>
      </c>
      <c r="N365" s="237">
        <v>40</v>
      </c>
      <c r="P365" s="6"/>
      <c r="Q365" s="6"/>
      <c r="R365" s="6"/>
    </row>
    <row r="366" spans="1:18" x14ac:dyDescent="0.2">
      <c r="A366" s="1">
        <v>122</v>
      </c>
      <c r="B366" s="329">
        <v>2322</v>
      </c>
      <c r="C366" s="330">
        <v>6171</v>
      </c>
      <c r="D366" s="463" t="s">
        <v>137</v>
      </c>
      <c r="E366" s="464">
        <v>47</v>
      </c>
      <c r="F366" s="863">
        <v>0</v>
      </c>
      <c r="G366" s="327">
        <v>0</v>
      </c>
      <c r="H366" s="183">
        <v>0</v>
      </c>
      <c r="I366" s="183">
        <v>0</v>
      </c>
      <c r="J366" s="238">
        <v>0</v>
      </c>
      <c r="K366" s="731">
        <f t="shared" si="70"/>
        <v>0</v>
      </c>
      <c r="L366" s="237">
        <v>0</v>
      </c>
      <c r="M366" s="237">
        <v>0</v>
      </c>
      <c r="N366" s="237">
        <v>0</v>
      </c>
      <c r="P366" s="6"/>
      <c r="Q366" s="6"/>
      <c r="R366" s="6"/>
    </row>
    <row r="367" spans="1:18" x14ac:dyDescent="0.2">
      <c r="A367" s="1">
        <v>123</v>
      </c>
      <c r="B367" s="103">
        <v>2324</v>
      </c>
      <c r="C367" s="104">
        <v>6171</v>
      </c>
      <c r="D367" s="624" t="s">
        <v>138</v>
      </c>
      <c r="E367" s="625">
        <v>60</v>
      </c>
      <c r="F367" s="862">
        <v>0</v>
      </c>
      <c r="G367" s="108">
        <v>0</v>
      </c>
      <c r="H367" s="107">
        <v>18</v>
      </c>
      <c r="I367" s="107">
        <v>18</v>
      </c>
      <c r="J367" s="109">
        <v>0</v>
      </c>
      <c r="K367" s="741">
        <f t="shared" si="70"/>
        <v>0</v>
      </c>
      <c r="L367" s="232">
        <v>0</v>
      </c>
      <c r="M367" s="232">
        <v>0</v>
      </c>
      <c r="N367" s="232">
        <v>0</v>
      </c>
      <c r="P367" s="6"/>
      <c r="Q367" s="6"/>
      <c r="R367" s="6"/>
    </row>
    <row r="368" spans="1:18" ht="13.5" thickBot="1" x14ac:dyDescent="0.25">
      <c r="A368" s="1">
        <v>124</v>
      </c>
      <c r="B368" s="449">
        <v>3113</v>
      </c>
      <c r="C368" s="86">
        <v>6171</v>
      </c>
      <c r="D368" s="628" t="s">
        <v>139</v>
      </c>
      <c r="E368" s="626">
        <v>0</v>
      </c>
      <c r="F368" s="895">
        <v>0</v>
      </c>
      <c r="G368" s="89">
        <v>0</v>
      </c>
      <c r="H368" s="88">
        <v>0</v>
      </c>
      <c r="I368" s="88">
        <v>0</v>
      </c>
      <c r="J368" s="91">
        <v>0</v>
      </c>
      <c r="K368" s="452">
        <f t="shared" si="70"/>
        <v>0</v>
      </c>
      <c r="L368" s="388">
        <v>0</v>
      </c>
      <c r="M368" s="388">
        <v>0</v>
      </c>
      <c r="N368" s="388">
        <v>0</v>
      </c>
      <c r="P368" s="6"/>
      <c r="Q368" s="6"/>
      <c r="R368" s="6"/>
    </row>
    <row r="369" spans="1:18" ht="13.5" thickBot="1" x14ac:dyDescent="0.25">
      <c r="B369" s="29"/>
      <c r="C369" s="369"/>
      <c r="D369" s="390" t="s">
        <v>47</v>
      </c>
      <c r="E369" s="446">
        <f t="shared" ref="E369:J369" si="71">SUM(E363:E368)</f>
        <v>269</v>
      </c>
      <c r="F369" s="860">
        <f t="shared" si="71"/>
        <v>100</v>
      </c>
      <c r="G369" s="221">
        <f t="shared" si="71"/>
        <v>120</v>
      </c>
      <c r="H369" s="132">
        <f t="shared" si="71"/>
        <v>138</v>
      </c>
      <c r="I369" s="370">
        <f t="shared" si="71"/>
        <v>151</v>
      </c>
      <c r="J369" s="222">
        <f t="shared" si="71"/>
        <v>100</v>
      </c>
      <c r="K369" s="370">
        <f t="shared" si="70"/>
        <v>0</v>
      </c>
      <c r="L369" s="216">
        <f>SUM(L363:L367)</f>
        <v>100</v>
      </c>
      <c r="M369" s="63">
        <f>SUM(M363:M367)</f>
        <v>100</v>
      </c>
      <c r="N369" s="725">
        <f>SUM(N363:N367)</f>
        <v>100</v>
      </c>
      <c r="P369" s="6"/>
      <c r="Q369" s="6"/>
      <c r="R369" s="6"/>
    </row>
    <row r="370" spans="1:18" ht="13.5" thickBot="1" x14ac:dyDescent="0.25">
      <c r="B370" s="280"/>
      <c r="C370" s="281"/>
      <c r="D370" s="281"/>
      <c r="E370" s="282"/>
      <c r="F370" s="950"/>
      <c r="G370" s="283"/>
      <c r="H370" s="283"/>
      <c r="I370" s="283"/>
      <c r="J370" s="284"/>
      <c r="K370" s="284"/>
      <c r="L370" s="285"/>
      <c r="M370" s="285"/>
      <c r="N370" s="286"/>
      <c r="P370" s="6"/>
      <c r="Q370" s="6"/>
      <c r="R370" s="6"/>
    </row>
    <row r="371" spans="1:18" ht="13.5" thickBot="1" x14ac:dyDescent="0.25">
      <c r="B371" s="287"/>
      <c r="C371" s="245" t="s">
        <v>69</v>
      </c>
      <c r="D371" s="399"/>
      <c r="E371" s="400"/>
      <c r="F371" s="951"/>
      <c r="G371" s="290"/>
      <c r="H371" s="290"/>
      <c r="I371" s="290"/>
      <c r="J371" s="291"/>
      <c r="K371" s="291"/>
      <c r="L371" s="288"/>
      <c r="M371" s="288"/>
      <c r="N371" s="292"/>
      <c r="P371" s="6"/>
      <c r="Q371" s="6"/>
      <c r="R371" s="6"/>
    </row>
    <row r="372" spans="1:18" x14ac:dyDescent="0.2">
      <c r="B372" s="287"/>
      <c r="C372" s="293" t="s">
        <v>510</v>
      </c>
      <c r="D372" s="293"/>
      <c r="E372" s="294"/>
      <c r="F372" s="951"/>
      <c r="G372" s="290"/>
      <c r="H372" s="290"/>
      <c r="I372" s="290"/>
      <c r="J372" s="291"/>
      <c r="K372" s="291"/>
      <c r="L372" s="288"/>
      <c r="M372" s="288"/>
      <c r="N372" s="292"/>
      <c r="P372" s="6"/>
      <c r="Q372" s="6"/>
      <c r="R372" s="6"/>
    </row>
    <row r="373" spans="1:18" ht="18.75" thickBot="1" x14ac:dyDescent="0.3">
      <c r="B373" s="295"/>
      <c r="C373" s="296"/>
      <c r="D373" s="296"/>
      <c r="E373" s="297"/>
      <c r="F373" s="952"/>
      <c r="G373" s="298"/>
      <c r="H373" s="298"/>
      <c r="I373" s="298"/>
      <c r="J373" s="299"/>
      <c r="K373" s="299"/>
      <c r="L373" s="300"/>
      <c r="M373" s="300"/>
      <c r="N373" s="301"/>
      <c r="P373" s="6"/>
      <c r="Q373" s="6"/>
      <c r="R373" s="4"/>
    </row>
    <row r="374" spans="1:18" s="4" customFormat="1" ht="25.5" thickBot="1" x14ac:dyDescent="0.3">
      <c r="B374" s="208"/>
      <c r="C374" s="209"/>
      <c r="D374" s="210" t="s">
        <v>0</v>
      </c>
      <c r="E374" s="211" t="s">
        <v>345</v>
      </c>
      <c r="F374" s="949" t="s">
        <v>346</v>
      </c>
      <c r="G374" s="212" t="s">
        <v>347</v>
      </c>
      <c r="H374" s="213" t="s">
        <v>348</v>
      </c>
      <c r="I374" s="213" t="s">
        <v>349</v>
      </c>
      <c r="J374" s="214" t="s">
        <v>350</v>
      </c>
      <c r="K374" s="215" t="s">
        <v>351</v>
      </c>
      <c r="L374" s="62" t="s">
        <v>7</v>
      </c>
      <c r="M374" s="216" t="s">
        <v>8</v>
      </c>
      <c r="N374" s="63" t="s">
        <v>352</v>
      </c>
      <c r="R374" s="6"/>
    </row>
    <row r="375" spans="1:18" ht="13.5" thickBot="1" x14ac:dyDescent="0.25">
      <c r="A375" s="1">
        <v>125</v>
      </c>
      <c r="B375" s="73"/>
      <c r="C375" s="1300">
        <v>2143</v>
      </c>
      <c r="D375" s="574" t="s">
        <v>511</v>
      </c>
      <c r="E375" s="1301">
        <v>244</v>
      </c>
      <c r="F375" s="913">
        <v>350</v>
      </c>
      <c r="G375" s="12">
        <v>350</v>
      </c>
      <c r="H375" s="13">
        <v>64</v>
      </c>
      <c r="I375" s="423">
        <v>350</v>
      </c>
      <c r="J375" s="14">
        <v>400</v>
      </c>
      <c r="K375" s="1136">
        <f t="shared" ref="K375:K388" si="72">J375-F375</f>
        <v>50</v>
      </c>
      <c r="L375" s="587">
        <v>500</v>
      </c>
      <c r="M375" s="15">
        <v>450</v>
      </c>
      <c r="N375" s="15">
        <v>450</v>
      </c>
      <c r="P375" s="6"/>
      <c r="Q375" s="6"/>
      <c r="R375" s="6"/>
    </row>
    <row r="376" spans="1:18" ht="13.5" thickBot="1" x14ac:dyDescent="0.25">
      <c r="B376" s="29"/>
      <c r="C376" s="369"/>
      <c r="D376" s="390" t="s">
        <v>47</v>
      </c>
      <c r="E376" s="446">
        <f t="shared" ref="E376:J376" si="73">SUM(E375)</f>
        <v>244</v>
      </c>
      <c r="F376" s="860">
        <f t="shared" si="73"/>
        <v>350</v>
      </c>
      <c r="G376" s="221">
        <f t="shared" si="73"/>
        <v>350</v>
      </c>
      <c r="H376" s="132">
        <f t="shared" si="73"/>
        <v>64</v>
      </c>
      <c r="I376" s="370">
        <f t="shared" si="73"/>
        <v>350</v>
      </c>
      <c r="J376" s="222">
        <f t="shared" si="73"/>
        <v>400</v>
      </c>
      <c r="K376" s="370">
        <f t="shared" si="72"/>
        <v>50</v>
      </c>
      <c r="L376" s="216">
        <f>SUM(L375)</f>
        <v>500</v>
      </c>
      <c r="M376" s="63">
        <f>SUM(M375)</f>
        <v>450</v>
      </c>
      <c r="N376" s="725">
        <f>SUM(N375)</f>
        <v>450</v>
      </c>
      <c r="P376" s="6"/>
      <c r="Q376" s="6"/>
      <c r="R376" s="6"/>
    </row>
    <row r="377" spans="1:18" x14ac:dyDescent="0.2">
      <c r="B377" s="417"/>
      <c r="C377" s="371"/>
      <c r="D377" s="373"/>
      <c r="E377" s="418"/>
      <c r="F377" s="950"/>
      <c r="G377" s="373"/>
      <c r="H377" s="373"/>
      <c r="I377" s="373"/>
      <c r="J377" s="284"/>
      <c r="K377" s="284"/>
      <c r="L377" s="285"/>
      <c r="M377" s="285"/>
      <c r="N377" s="286"/>
      <c r="P377" s="6"/>
      <c r="Q377" s="6"/>
      <c r="R377" s="6"/>
    </row>
    <row r="378" spans="1:18" x14ac:dyDescent="0.2">
      <c r="B378" s="419"/>
      <c r="C378" s="293" t="s">
        <v>101</v>
      </c>
      <c r="D378" s="293"/>
      <c r="E378" s="294"/>
      <c r="F378" s="951"/>
      <c r="G378" s="420"/>
      <c r="H378" s="420"/>
      <c r="I378" s="420"/>
      <c r="J378" s="291"/>
      <c r="K378" s="291"/>
      <c r="L378" s="288"/>
      <c r="M378" s="288"/>
      <c r="N378" s="292"/>
      <c r="P378" s="6"/>
      <c r="Q378" s="6"/>
      <c r="R378" s="6"/>
    </row>
    <row r="379" spans="1:18" ht="18.75" thickBot="1" x14ac:dyDescent="0.3">
      <c r="B379" s="421"/>
      <c r="C379" s="300"/>
      <c r="D379" s="300"/>
      <c r="E379" s="422"/>
      <c r="F379" s="952"/>
      <c r="G379" s="299"/>
      <c r="H379" s="299"/>
      <c r="I379" s="299"/>
      <c r="J379" s="299"/>
      <c r="K379" s="299"/>
      <c r="L379" s="300"/>
      <c r="M379" s="300"/>
      <c r="N379" s="301"/>
      <c r="P379" s="6"/>
      <c r="Q379" s="6"/>
      <c r="R379" s="4"/>
    </row>
    <row r="380" spans="1:18" x14ac:dyDescent="0.2">
      <c r="A380" s="1">
        <v>126</v>
      </c>
      <c r="B380" s="321"/>
      <c r="C380" s="752">
        <v>3319</v>
      </c>
      <c r="D380" s="576" t="s">
        <v>509</v>
      </c>
      <c r="E380" s="526">
        <v>159</v>
      </c>
      <c r="F380" s="914">
        <v>250</v>
      </c>
      <c r="G380" s="150">
        <v>250</v>
      </c>
      <c r="H380" s="153">
        <v>113</v>
      </c>
      <c r="I380" s="150">
        <v>250</v>
      </c>
      <c r="J380" s="154">
        <v>350</v>
      </c>
      <c r="K380" s="731">
        <f t="shared" si="72"/>
        <v>100</v>
      </c>
      <c r="L380" s="323">
        <v>500</v>
      </c>
      <c r="M380" s="323">
        <v>500</v>
      </c>
      <c r="N380" s="323">
        <v>500</v>
      </c>
      <c r="P380" s="6"/>
      <c r="Q380" s="6"/>
      <c r="R380" s="6"/>
    </row>
    <row r="381" spans="1:18" x14ac:dyDescent="0.2">
      <c r="A381" s="1">
        <v>127</v>
      </c>
      <c r="B381" s="321"/>
      <c r="C381" s="425">
        <v>3421</v>
      </c>
      <c r="D381" s="1170" t="s">
        <v>512</v>
      </c>
      <c r="E381" s="526">
        <v>147</v>
      </c>
      <c r="F381" s="914">
        <v>140</v>
      </c>
      <c r="G381" s="150">
        <v>165</v>
      </c>
      <c r="H381" s="151">
        <v>160</v>
      </c>
      <c r="I381" s="150">
        <v>165</v>
      </c>
      <c r="J381" s="154">
        <v>140</v>
      </c>
      <c r="K381" s="1302">
        <f t="shared" si="72"/>
        <v>0</v>
      </c>
      <c r="L381" s="150">
        <v>135</v>
      </c>
      <c r="M381" s="151">
        <v>135</v>
      </c>
      <c r="N381" s="151">
        <v>135</v>
      </c>
      <c r="P381" s="6"/>
      <c r="Q381" s="6"/>
      <c r="R381" s="6"/>
    </row>
    <row r="382" spans="1:18" ht="13.5" thickBot="1" x14ac:dyDescent="0.25">
      <c r="A382" s="1">
        <v>128</v>
      </c>
      <c r="B382" s="540"/>
      <c r="C382" s="764">
        <v>3349</v>
      </c>
      <c r="D382" s="177" t="s">
        <v>513</v>
      </c>
      <c r="E382" s="541">
        <v>318</v>
      </c>
      <c r="F382" s="926">
        <v>360</v>
      </c>
      <c r="G382" s="42">
        <v>360</v>
      </c>
      <c r="H382" s="17">
        <v>220</v>
      </c>
      <c r="I382" s="42">
        <v>360</v>
      </c>
      <c r="J382" s="766">
        <v>360</v>
      </c>
      <c r="K382" s="79">
        <f t="shared" si="72"/>
        <v>0</v>
      </c>
      <c r="L382" s="767">
        <v>360</v>
      </c>
      <c r="M382" s="765">
        <v>360</v>
      </c>
      <c r="N382" s="768">
        <v>360</v>
      </c>
      <c r="P382" s="6"/>
      <c r="Q382" s="6"/>
      <c r="R382" s="6"/>
    </row>
    <row r="383" spans="1:18" ht="13.5" thickBot="1" x14ac:dyDescent="0.25">
      <c r="B383" s="29"/>
      <c r="C383" s="369"/>
      <c r="D383" s="390" t="s">
        <v>47</v>
      </c>
      <c r="E383" s="446">
        <f t="shared" ref="E383:J383" si="74">SUM(E380:E382)</f>
        <v>624</v>
      </c>
      <c r="F383" s="860">
        <f t="shared" si="74"/>
        <v>750</v>
      </c>
      <c r="G383" s="221">
        <f t="shared" si="74"/>
        <v>775</v>
      </c>
      <c r="H383" s="132">
        <f t="shared" si="74"/>
        <v>493</v>
      </c>
      <c r="I383" s="370">
        <f t="shared" si="74"/>
        <v>775</v>
      </c>
      <c r="J383" s="222">
        <f t="shared" si="74"/>
        <v>850</v>
      </c>
      <c r="K383" s="370">
        <f t="shared" si="72"/>
        <v>100</v>
      </c>
      <c r="L383" s="223">
        <f>SUM(L380:L382)</f>
        <v>995</v>
      </c>
      <c r="M383" s="132">
        <f>SUM(M380:M382)</f>
        <v>995</v>
      </c>
      <c r="N383" s="721">
        <f>SUM(N380:N382)</f>
        <v>995</v>
      </c>
      <c r="P383" s="6"/>
      <c r="Q383" s="6"/>
      <c r="R383" s="6"/>
    </row>
    <row r="384" spans="1:18" ht="13.5" thickBot="1" x14ac:dyDescent="0.25">
      <c r="A384" s="1102"/>
      <c r="B384" s="1109"/>
      <c r="C384" s="1109"/>
      <c r="D384" s="1103"/>
      <c r="E384" s="1168"/>
      <c r="F384" s="884"/>
      <c r="G384" s="884"/>
      <c r="H384" s="884"/>
      <c r="I384" s="884"/>
      <c r="J384" s="884"/>
      <c r="K384" s="884"/>
      <c r="L384" s="884"/>
      <c r="M384" s="884"/>
      <c r="N384" s="884"/>
      <c r="O384" s="1102"/>
      <c r="P384" s="6"/>
      <c r="Q384" s="6"/>
      <c r="R384" s="6"/>
    </row>
    <row r="385" spans="1:18" ht="18.75" thickBot="1" x14ac:dyDescent="0.3">
      <c r="B385" s="774"/>
      <c r="C385" s="775" t="s">
        <v>131</v>
      </c>
      <c r="D385" s="775"/>
      <c r="E385" s="776"/>
      <c r="F385" s="960"/>
      <c r="G385" s="777"/>
      <c r="H385" s="777"/>
      <c r="I385" s="777"/>
      <c r="J385" s="778"/>
      <c r="K385" s="778"/>
      <c r="L385" s="779"/>
      <c r="M385" s="779"/>
      <c r="N385" s="780"/>
      <c r="P385" s="6"/>
      <c r="Q385" s="6"/>
      <c r="R385" s="4"/>
    </row>
    <row r="386" spans="1:18" s="4" customFormat="1" ht="25.5" thickBot="1" x14ac:dyDescent="0.3">
      <c r="B386" s="208"/>
      <c r="C386" s="209"/>
      <c r="D386" s="210" t="s">
        <v>0</v>
      </c>
      <c r="E386" s="211" t="s">
        <v>345</v>
      </c>
      <c r="F386" s="949" t="s">
        <v>346</v>
      </c>
      <c r="G386" s="212" t="s">
        <v>347</v>
      </c>
      <c r="H386" s="213" t="s">
        <v>348</v>
      </c>
      <c r="I386" s="213" t="s">
        <v>349</v>
      </c>
      <c r="J386" s="214" t="s">
        <v>350</v>
      </c>
      <c r="K386" s="215" t="s">
        <v>351</v>
      </c>
      <c r="L386" s="63" t="s">
        <v>7</v>
      </c>
      <c r="M386" s="216" t="s">
        <v>8</v>
      </c>
      <c r="N386" s="63" t="s">
        <v>352</v>
      </c>
      <c r="R386" s="6"/>
    </row>
    <row r="387" spans="1:18" x14ac:dyDescent="0.2">
      <c r="A387" s="1">
        <v>129</v>
      </c>
      <c r="B387" s="471"/>
      <c r="C387" s="472">
        <v>5269</v>
      </c>
      <c r="D387" s="636" t="s">
        <v>399</v>
      </c>
      <c r="E387" s="543">
        <v>0</v>
      </c>
      <c r="F387" s="922">
        <v>30</v>
      </c>
      <c r="G387" s="362">
        <v>30</v>
      </c>
      <c r="H387" s="362">
        <v>0</v>
      </c>
      <c r="I387" s="308">
        <v>0</v>
      </c>
      <c r="J387" s="638">
        <v>30</v>
      </c>
      <c r="K387" s="362">
        <f t="shared" si="72"/>
        <v>0</v>
      </c>
      <c r="L387" s="479">
        <v>30</v>
      </c>
      <c r="M387" s="477">
        <v>30</v>
      </c>
      <c r="N387" s="480">
        <v>30</v>
      </c>
      <c r="P387" s="6"/>
      <c r="Q387" s="6"/>
      <c r="R387" s="6"/>
    </row>
    <row r="388" spans="1:18" ht="13.5" thickBot="1" x14ac:dyDescent="0.25">
      <c r="A388" s="1">
        <v>130</v>
      </c>
      <c r="B388" s="77"/>
      <c r="C388" s="85">
        <v>5311</v>
      </c>
      <c r="D388" s="83" t="s">
        <v>398</v>
      </c>
      <c r="E388" s="128">
        <v>0</v>
      </c>
      <c r="F388" s="918">
        <v>0</v>
      </c>
      <c r="G388" s="79">
        <v>20</v>
      </c>
      <c r="H388" s="79">
        <v>9</v>
      </c>
      <c r="I388" s="33">
        <v>20</v>
      </c>
      <c r="J388" s="612">
        <v>50</v>
      </c>
      <c r="K388" s="99">
        <f t="shared" si="72"/>
        <v>50</v>
      </c>
      <c r="L388" s="77">
        <v>50</v>
      </c>
      <c r="M388" s="23">
        <v>50</v>
      </c>
      <c r="N388" s="83">
        <v>50</v>
      </c>
      <c r="P388" s="6"/>
      <c r="Q388" s="6"/>
      <c r="R388" s="6"/>
    </row>
    <row r="389" spans="1:18" ht="13.5" thickBot="1" x14ac:dyDescent="0.25">
      <c r="B389" s="29"/>
      <c r="C389" s="369"/>
      <c r="D389" s="64" t="s">
        <v>47</v>
      </c>
      <c r="E389" s="1198">
        <f>SUM(E387)</f>
        <v>0</v>
      </c>
      <c r="F389" s="1199">
        <f>SUM(F387:F388)</f>
        <v>30</v>
      </c>
      <c r="G389" s="1199">
        <f>SUM(G387:G388)</f>
        <v>50</v>
      </c>
      <c r="H389" s="1199">
        <f>SUM(H387:H388)</f>
        <v>9</v>
      </c>
      <c r="I389" s="1199">
        <f>SUM(I387:I388)</f>
        <v>20</v>
      </c>
      <c r="J389" s="1200">
        <f>SUM(J387:J388)</f>
        <v>80</v>
      </c>
      <c r="K389" s="58">
        <f>J389-F389</f>
        <v>50</v>
      </c>
      <c r="L389" s="1199">
        <f>SUM(L387:L388)</f>
        <v>80</v>
      </c>
      <c r="M389" s="1199">
        <f>SUM(M387:M388)</f>
        <v>80</v>
      </c>
      <c r="N389" s="860">
        <f>SUM(N387:N388)</f>
        <v>80</v>
      </c>
      <c r="P389" s="6"/>
      <c r="Q389" s="6"/>
      <c r="R389" s="6"/>
    </row>
    <row r="390" spans="1:18" x14ac:dyDescent="0.2">
      <c r="B390" s="417"/>
      <c r="C390" s="371"/>
      <c r="D390" s="373"/>
      <c r="E390" s="418"/>
      <c r="F390" s="950"/>
      <c r="G390" s="373"/>
      <c r="H390" s="373"/>
      <c r="I390" s="373"/>
      <c r="J390" s="284"/>
      <c r="K390" s="284"/>
      <c r="L390" s="285"/>
      <c r="M390" s="285"/>
      <c r="N390" s="286"/>
      <c r="P390" s="6"/>
      <c r="Q390" s="6"/>
      <c r="R390" s="6"/>
    </row>
    <row r="391" spans="1:18" x14ac:dyDescent="0.2">
      <c r="B391" s="419"/>
      <c r="C391" s="293" t="s">
        <v>65</v>
      </c>
      <c r="D391" s="293"/>
      <c r="E391" s="294"/>
      <c r="F391" s="951"/>
      <c r="G391" s="420"/>
      <c r="H391" s="420"/>
      <c r="I391" s="420"/>
      <c r="J391" s="291"/>
      <c r="K391" s="291"/>
      <c r="L391" s="288"/>
      <c r="M391" s="288"/>
      <c r="N391" s="292"/>
      <c r="P391" s="6"/>
      <c r="Q391" s="6"/>
      <c r="R391" s="6"/>
    </row>
    <row r="392" spans="1:18" ht="18.75" thickBot="1" x14ac:dyDescent="0.3">
      <c r="B392" s="421"/>
      <c r="C392" s="300"/>
      <c r="D392" s="300"/>
      <c r="E392" s="422"/>
      <c r="F392" s="952"/>
      <c r="G392" s="299"/>
      <c r="H392" s="299"/>
      <c r="I392" s="299"/>
      <c r="J392" s="299"/>
      <c r="K392" s="299"/>
      <c r="L392" s="300"/>
      <c r="M392" s="300"/>
      <c r="N392" s="301"/>
      <c r="P392" s="6"/>
      <c r="Q392" s="6"/>
      <c r="R392" s="4"/>
    </row>
    <row r="393" spans="1:18" s="4" customFormat="1" ht="25.5" thickBot="1" x14ac:dyDescent="0.3">
      <c r="B393" s="208"/>
      <c r="C393" s="209"/>
      <c r="D393" s="210" t="s">
        <v>0</v>
      </c>
      <c r="E393" s="211" t="s">
        <v>345</v>
      </c>
      <c r="F393" s="949" t="s">
        <v>346</v>
      </c>
      <c r="G393" s="212" t="s">
        <v>347</v>
      </c>
      <c r="H393" s="213" t="s">
        <v>348</v>
      </c>
      <c r="I393" s="213" t="s">
        <v>349</v>
      </c>
      <c r="J393" s="214" t="s">
        <v>350</v>
      </c>
      <c r="K393" s="215" t="s">
        <v>351</v>
      </c>
      <c r="L393" s="63" t="s">
        <v>7</v>
      </c>
      <c r="M393" s="216" t="s">
        <v>8</v>
      </c>
      <c r="N393" s="63" t="s">
        <v>352</v>
      </c>
      <c r="R393" s="6"/>
    </row>
    <row r="394" spans="1:18" x14ac:dyDescent="0.2">
      <c r="A394" s="1">
        <v>131</v>
      </c>
      <c r="B394" s="540"/>
      <c r="C394" s="785">
        <v>6112</v>
      </c>
      <c r="D394" s="622" t="s">
        <v>491</v>
      </c>
      <c r="E394" s="623">
        <v>395</v>
      </c>
      <c r="F394" s="885">
        <v>535</v>
      </c>
      <c r="G394" s="185">
        <v>535</v>
      </c>
      <c r="H394" s="143">
        <v>240</v>
      </c>
      <c r="I394" s="185">
        <v>535</v>
      </c>
      <c r="J394" s="144">
        <v>591</v>
      </c>
      <c r="K394" s="99">
        <f>J394-F394</f>
        <v>56</v>
      </c>
      <c r="L394" s="185">
        <v>601</v>
      </c>
      <c r="M394" s="185">
        <v>625</v>
      </c>
      <c r="N394" s="185">
        <v>625</v>
      </c>
      <c r="P394" s="6"/>
      <c r="Q394" s="6"/>
      <c r="R394" s="6"/>
    </row>
    <row r="395" spans="1:18" x14ac:dyDescent="0.2">
      <c r="A395" s="1">
        <v>132</v>
      </c>
      <c r="B395" s="588"/>
      <c r="C395" s="190" t="s">
        <v>140</v>
      </c>
      <c r="D395" s="433" t="s">
        <v>514</v>
      </c>
      <c r="E395" s="464">
        <v>0</v>
      </c>
      <c r="F395" s="863">
        <v>0</v>
      </c>
      <c r="G395" s="327">
        <v>20</v>
      </c>
      <c r="H395" s="183">
        <v>6</v>
      </c>
      <c r="I395" s="183">
        <v>6</v>
      </c>
      <c r="J395" s="238">
        <v>0</v>
      </c>
      <c r="K395" s="183">
        <v>0</v>
      </c>
      <c r="L395" s="183">
        <v>0</v>
      </c>
      <c r="M395" s="183">
        <v>0</v>
      </c>
      <c r="N395" s="183">
        <v>0</v>
      </c>
      <c r="P395" s="6"/>
      <c r="Q395" s="6"/>
      <c r="R395" s="6"/>
    </row>
    <row r="396" spans="1:18" ht="13.5" thickBot="1" x14ac:dyDescent="0.25">
      <c r="A396" s="1">
        <v>133</v>
      </c>
      <c r="B396" s="444"/>
      <c r="C396" s="445">
        <v>6171</v>
      </c>
      <c r="D396" s="198" t="s">
        <v>515</v>
      </c>
      <c r="E396" s="128">
        <v>3511</v>
      </c>
      <c r="F396" s="867">
        <v>4226</v>
      </c>
      <c r="G396" s="100">
        <v>4291</v>
      </c>
      <c r="H396" s="99">
        <v>2390</v>
      </c>
      <c r="I396" s="100">
        <v>4291</v>
      </c>
      <c r="J396" s="101">
        <v>3829</v>
      </c>
      <c r="K396" s="99">
        <f>J396-F396</f>
        <v>-397</v>
      </c>
      <c r="L396" s="265">
        <v>4229</v>
      </c>
      <c r="M396" s="265">
        <v>3865</v>
      </c>
      <c r="N396" s="265">
        <v>3940</v>
      </c>
      <c r="P396" s="6"/>
      <c r="Q396" s="6"/>
      <c r="R396" s="6"/>
    </row>
    <row r="397" spans="1:18" ht="13.5" thickBot="1" x14ac:dyDescent="0.25">
      <c r="B397" s="29"/>
      <c r="C397" s="369"/>
      <c r="D397" s="390" t="s">
        <v>47</v>
      </c>
      <c r="E397" s="220">
        <f t="shared" ref="E397:J397" si="75">SUM(E394:E396)</f>
        <v>3906</v>
      </c>
      <c r="F397" s="892">
        <f t="shared" si="75"/>
        <v>4761</v>
      </c>
      <c r="G397" s="132">
        <f t="shared" si="75"/>
        <v>4846</v>
      </c>
      <c r="H397" s="132">
        <f t="shared" si="75"/>
        <v>2636</v>
      </c>
      <c r="I397" s="221">
        <f t="shared" si="75"/>
        <v>4832</v>
      </c>
      <c r="J397" s="435">
        <f t="shared" si="75"/>
        <v>4420</v>
      </c>
      <c r="K397" s="132">
        <f>J397-F397</f>
        <v>-341</v>
      </c>
      <c r="L397" s="223">
        <f>SUM(L394:L396)</f>
        <v>4830</v>
      </c>
      <c r="M397" s="132">
        <f>SUM(M394:M396)</f>
        <v>4490</v>
      </c>
      <c r="N397" s="132">
        <f>SUM(N394:N396)</f>
        <v>4565</v>
      </c>
      <c r="P397" s="6"/>
      <c r="Q397" s="6"/>
      <c r="R397" s="6"/>
    </row>
    <row r="398" spans="1:18" ht="13.5" thickBot="1" x14ac:dyDescent="0.25">
      <c r="B398" s="468"/>
      <c r="C398" s="285"/>
      <c r="D398" s="727"/>
      <c r="E398" s="728"/>
      <c r="F398" s="959"/>
      <c r="G398" s="729"/>
      <c r="H398" s="729"/>
      <c r="I398" s="729"/>
      <c r="J398" s="729"/>
      <c r="K398" s="729"/>
      <c r="L398" s="285"/>
      <c r="M398" s="285"/>
      <c r="N398" s="286"/>
      <c r="P398" s="6"/>
      <c r="Q398" s="6"/>
      <c r="R398" s="6"/>
    </row>
    <row r="399" spans="1:18" ht="13.5" thickBot="1" x14ac:dyDescent="0.25">
      <c r="B399" s="287"/>
      <c r="C399" s="797" t="s">
        <v>110</v>
      </c>
      <c r="D399" s="706"/>
      <c r="E399" s="400"/>
      <c r="F399" s="951"/>
      <c r="G399" s="290"/>
      <c r="H399" s="290"/>
      <c r="I399" s="290"/>
      <c r="J399" s="291"/>
      <c r="K399" s="291"/>
      <c r="L399" s="288"/>
      <c r="M399" s="288"/>
      <c r="N399" s="292"/>
      <c r="P399" s="6"/>
      <c r="Q399" s="6"/>
      <c r="R399" s="6"/>
    </row>
    <row r="400" spans="1:18" ht="18.75" thickBot="1" x14ac:dyDescent="0.3">
      <c r="B400" s="295"/>
      <c r="C400" s="621"/>
      <c r="D400" s="296"/>
      <c r="E400" s="297"/>
      <c r="F400" s="952"/>
      <c r="G400" s="298"/>
      <c r="H400" s="298"/>
      <c r="I400" s="298"/>
      <c r="J400" s="299"/>
      <c r="K400" s="299"/>
      <c r="L400" s="300"/>
      <c r="M400" s="300"/>
      <c r="N400" s="301"/>
      <c r="P400" s="6"/>
      <c r="Q400" s="6"/>
      <c r="R400" s="4"/>
    </row>
    <row r="401" spans="1:18" s="4" customFormat="1" ht="25.5" thickBot="1" x14ac:dyDescent="0.3">
      <c r="B401" s="208"/>
      <c r="C401" s="209"/>
      <c r="D401" s="210" t="s">
        <v>0</v>
      </c>
      <c r="E401" s="211" t="s">
        <v>345</v>
      </c>
      <c r="F401" s="949" t="s">
        <v>346</v>
      </c>
      <c r="G401" s="212" t="s">
        <v>347</v>
      </c>
      <c r="H401" s="213" t="s">
        <v>348</v>
      </c>
      <c r="I401" s="213" t="s">
        <v>349</v>
      </c>
      <c r="J401" s="214" t="s">
        <v>350</v>
      </c>
      <c r="K401" s="215" t="s">
        <v>351</v>
      </c>
      <c r="L401" s="62" t="s">
        <v>7</v>
      </c>
      <c r="M401" s="216" t="s">
        <v>8</v>
      </c>
      <c r="N401" s="63" t="s">
        <v>352</v>
      </c>
      <c r="R401" s="6"/>
    </row>
    <row r="402" spans="1:18" x14ac:dyDescent="0.2">
      <c r="A402" s="1">
        <v>134</v>
      </c>
      <c r="B402" s="76"/>
      <c r="C402" s="74">
        <v>5311</v>
      </c>
      <c r="D402" s="574" t="s">
        <v>398</v>
      </c>
      <c r="E402" s="853">
        <v>60</v>
      </c>
      <c r="F402" s="913">
        <v>0</v>
      </c>
      <c r="G402" s="12">
        <v>0</v>
      </c>
      <c r="H402" s="13">
        <v>0</v>
      </c>
      <c r="I402" s="423">
        <v>0</v>
      </c>
      <c r="J402" s="14">
        <v>0</v>
      </c>
      <c r="K402" s="1139">
        <f>J402-F402</f>
        <v>0</v>
      </c>
      <c r="L402" s="16">
        <v>0</v>
      </c>
      <c r="M402" s="15">
        <v>0</v>
      </c>
      <c r="N402" s="543">
        <v>0</v>
      </c>
      <c r="P402" s="6"/>
      <c r="Q402" s="6"/>
      <c r="R402" s="6"/>
    </row>
    <row r="403" spans="1:18" ht="13.5" thickBot="1" x14ac:dyDescent="0.25">
      <c r="A403" s="1">
        <v>135</v>
      </c>
      <c r="B403" s="9"/>
      <c r="C403" s="65">
        <v>6171</v>
      </c>
      <c r="D403" s="760" t="s">
        <v>515</v>
      </c>
      <c r="E403" s="57">
        <v>90</v>
      </c>
      <c r="F403" s="885">
        <v>0</v>
      </c>
      <c r="G403" s="140">
        <v>0</v>
      </c>
      <c r="H403" s="143">
        <v>0</v>
      </c>
      <c r="I403" s="142">
        <v>0</v>
      </c>
      <c r="J403" s="144">
        <v>0</v>
      </c>
      <c r="K403" s="99">
        <f>J403-F403</f>
        <v>0</v>
      </c>
      <c r="L403" s="145">
        <v>0</v>
      </c>
      <c r="M403" s="98">
        <v>0</v>
      </c>
      <c r="N403" s="623">
        <v>0</v>
      </c>
      <c r="P403" s="6"/>
      <c r="Q403" s="6"/>
      <c r="R403" s="6"/>
    </row>
    <row r="404" spans="1:18" ht="13.5" thickBot="1" x14ac:dyDescent="0.25">
      <c r="B404" s="216"/>
      <c r="C404" s="390"/>
      <c r="D404" s="390" t="s">
        <v>81</v>
      </c>
      <c r="E404" s="220">
        <f t="shared" ref="E404:N404" si="76">SUM(E402:E403)</f>
        <v>150</v>
      </c>
      <c r="F404" s="892">
        <f t="shared" si="76"/>
        <v>0</v>
      </c>
      <c r="G404" s="220">
        <f t="shared" si="76"/>
        <v>0</v>
      </c>
      <c r="H404" s="220">
        <f t="shared" si="76"/>
        <v>0</v>
      </c>
      <c r="I404" s="220">
        <f t="shared" si="76"/>
        <v>0</v>
      </c>
      <c r="J404" s="993">
        <f t="shared" si="76"/>
        <v>0</v>
      </c>
      <c r="K404" s="220">
        <f t="shared" si="76"/>
        <v>0</v>
      </c>
      <c r="L404" s="220">
        <f t="shared" si="76"/>
        <v>0</v>
      </c>
      <c r="M404" s="220">
        <f t="shared" si="76"/>
        <v>0</v>
      </c>
      <c r="N404" s="246">
        <f t="shared" si="76"/>
        <v>0</v>
      </c>
      <c r="P404" s="6"/>
      <c r="Q404" s="6"/>
      <c r="R404" s="6"/>
    </row>
    <row r="405" spans="1:18" x14ac:dyDescent="0.2">
      <c r="B405" s="200"/>
      <c r="C405" s="200"/>
      <c r="D405" s="200"/>
      <c r="E405" s="394"/>
      <c r="F405" s="884"/>
      <c r="G405" s="394"/>
      <c r="H405" s="394"/>
      <c r="I405" s="394"/>
      <c r="J405" s="884"/>
      <c r="K405" s="394"/>
      <c r="L405" s="394"/>
      <c r="M405" s="394"/>
      <c r="N405" s="394"/>
      <c r="P405" s="6"/>
      <c r="Q405" s="6"/>
      <c r="R405" s="6"/>
    </row>
    <row r="406" spans="1:18" ht="15" x14ac:dyDescent="0.25">
      <c r="B406" s="1126" t="s">
        <v>141</v>
      </c>
      <c r="C406" s="1127"/>
      <c r="D406" s="1127"/>
      <c r="E406" s="416"/>
      <c r="F406" s="869"/>
      <c r="G406" s="278"/>
      <c r="H406" s="278"/>
      <c r="I406" s="278"/>
      <c r="J406" s="278"/>
      <c r="K406" s="278"/>
      <c r="L406" s="279"/>
      <c r="M406" s="279"/>
      <c r="N406" s="279"/>
      <c r="P406" s="6"/>
      <c r="Q406" s="6"/>
      <c r="R406" s="6"/>
    </row>
    <row r="407" spans="1:18" ht="15.75" thickBot="1" x14ac:dyDescent="0.3">
      <c r="B407" s="1126"/>
      <c r="C407" s="1127"/>
      <c r="D407" s="1127"/>
      <c r="E407" s="416"/>
      <c r="F407" s="869"/>
      <c r="G407" s="278"/>
      <c r="H407" s="278"/>
      <c r="I407" s="278"/>
      <c r="J407" s="278"/>
      <c r="K407" s="278"/>
      <c r="L407" s="279"/>
      <c r="M407" s="279"/>
      <c r="N407" s="279"/>
      <c r="P407" s="6"/>
      <c r="Q407" s="6"/>
      <c r="R407" s="6"/>
    </row>
    <row r="408" spans="1:18" ht="13.5" thickBot="1" x14ac:dyDescent="0.25">
      <c r="B408" s="726"/>
      <c r="C408" s="285"/>
      <c r="D408" s="285"/>
      <c r="E408" s="469"/>
      <c r="F408" s="950"/>
      <c r="G408" s="284"/>
      <c r="H408" s="284"/>
      <c r="I408" s="284"/>
      <c r="J408" s="284"/>
      <c r="K408" s="284"/>
      <c r="L408" s="285"/>
      <c r="M408" s="285"/>
      <c r="N408" s="286"/>
      <c r="P408" s="6"/>
      <c r="Q408" s="6"/>
      <c r="R408" s="6"/>
    </row>
    <row r="409" spans="1:18" ht="13.5" thickBot="1" x14ac:dyDescent="0.25">
      <c r="B409" s="499"/>
      <c r="C409" s="293"/>
      <c r="D409" s="245" t="s">
        <v>69</v>
      </c>
      <c r="E409" s="289"/>
      <c r="F409" s="951"/>
      <c r="G409" s="290"/>
      <c r="H409" s="290"/>
      <c r="I409" s="290"/>
      <c r="J409" s="291"/>
      <c r="K409" s="291"/>
      <c r="L409" s="288"/>
      <c r="M409" s="288"/>
      <c r="N409" s="292"/>
      <c r="P409" s="6"/>
      <c r="Q409" s="6"/>
      <c r="R409" s="6"/>
    </row>
    <row r="410" spans="1:18" x14ac:dyDescent="0.2">
      <c r="B410" s="287"/>
      <c r="C410" s="293" t="s">
        <v>131</v>
      </c>
      <c r="D410" s="293"/>
      <c r="E410" s="294"/>
      <c r="F410" s="951"/>
      <c r="G410" s="290"/>
      <c r="H410" s="290"/>
      <c r="I410" s="290"/>
      <c r="J410" s="291"/>
      <c r="K410" s="291"/>
      <c r="L410" s="288"/>
      <c r="M410" s="288"/>
      <c r="N410" s="292"/>
      <c r="P410" s="6"/>
      <c r="Q410" s="6"/>
      <c r="R410" s="6"/>
    </row>
    <row r="411" spans="1:18" ht="18.75" thickBot="1" x14ac:dyDescent="0.3">
      <c r="B411" s="295"/>
      <c r="C411" s="296"/>
      <c r="D411" s="296"/>
      <c r="E411" s="297"/>
      <c r="F411" s="952"/>
      <c r="G411" s="298"/>
      <c r="H411" s="298"/>
      <c r="I411" s="298"/>
      <c r="J411" s="299"/>
      <c r="K411" s="299"/>
      <c r="L411" s="300"/>
      <c r="M411" s="300"/>
      <c r="N411" s="301"/>
      <c r="P411" s="6"/>
      <c r="Q411" s="6"/>
      <c r="R411" s="4"/>
    </row>
    <row r="412" spans="1:18" s="4" customFormat="1" ht="25.5" thickBot="1" x14ac:dyDescent="0.3">
      <c r="B412" s="208"/>
      <c r="C412" s="209"/>
      <c r="D412" s="210" t="s">
        <v>0</v>
      </c>
      <c r="E412" s="211" t="s">
        <v>345</v>
      </c>
      <c r="F412" s="949" t="s">
        <v>346</v>
      </c>
      <c r="G412" s="212" t="s">
        <v>347</v>
      </c>
      <c r="H412" s="213" t="s">
        <v>348</v>
      </c>
      <c r="I412" s="213" t="s">
        <v>349</v>
      </c>
      <c r="J412" s="214" t="s">
        <v>350</v>
      </c>
      <c r="K412" s="215" t="s">
        <v>351</v>
      </c>
      <c r="L412" s="62" t="s">
        <v>7</v>
      </c>
      <c r="M412" s="216" t="s">
        <v>8</v>
      </c>
      <c r="N412" s="63" t="s">
        <v>352</v>
      </c>
      <c r="R412" s="6"/>
    </row>
    <row r="413" spans="1:18" ht="13.5" thickBot="1" x14ac:dyDescent="0.25">
      <c r="A413" s="1">
        <v>136</v>
      </c>
      <c r="B413" s="586"/>
      <c r="C413" s="445">
        <v>5512</v>
      </c>
      <c r="D413" s="83" t="s">
        <v>516</v>
      </c>
      <c r="E413" s="128">
        <v>35</v>
      </c>
      <c r="F413" s="865">
        <v>85</v>
      </c>
      <c r="G413" s="33">
        <v>85</v>
      </c>
      <c r="H413" s="79">
        <v>20</v>
      </c>
      <c r="I413" s="33">
        <v>85</v>
      </c>
      <c r="J413" s="125">
        <v>85</v>
      </c>
      <c r="K413" s="731">
        <f>J413-F413</f>
        <v>0</v>
      </c>
      <c r="L413" s="34">
        <v>85</v>
      </c>
      <c r="M413" s="33">
        <v>85</v>
      </c>
      <c r="N413" s="34">
        <v>85</v>
      </c>
      <c r="P413" s="6"/>
      <c r="Q413" s="6"/>
      <c r="R413" s="6"/>
    </row>
    <row r="414" spans="1:18" ht="13.5" thickBot="1" x14ac:dyDescent="0.25">
      <c r="B414" s="29"/>
      <c r="C414" s="369"/>
      <c r="D414" s="390" t="s">
        <v>142</v>
      </c>
      <c r="E414" s="446">
        <f t="shared" ref="E414:J414" si="77">SUM(E413:E413)</f>
        <v>35</v>
      </c>
      <c r="F414" s="860">
        <f t="shared" si="77"/>
        <v>85</v>
      </c>
      <c r="G414" s="221">
        <f t="shared" si="77"/>
        <v>85</v>
      </c>
      <c r="H414" s="132">
        <f t="shared" si="77"/>
        <v>20</v>
      </c>
      <c r="I414" s="221">
        <f t="shared" si="77"/>
        <v>85</v>
      </c>
      <c r="J414" s="222">
        <f t="shared" si="77"/>
        <v>85</v>
      </c>
      <c r="K414" s="370">
        <f>J414-F414</f>
        <v>0</v>
      </c>
      <c r="L414" s="63">
        <f>SUM(L413:L413)</f>
        <v>85</v>
      </c>
      <c r="M414" s="63">
        <f>SUM(M413:M413)</f>
        <v>85</v>
      </c>
      <c r="N414" s="63">
        <f>SUM(N413:N413)</f>
        <v>85</v>
      </c>
      <c r="P414" s="6"/>
      <c r="Q414" s="6"/>
      <c r="R414" s="6"/>
    </row>
    <row r="415" spans="1:18" ht="13.5" thickBot="1" x14ac:dyDescent="0.25">
      <c r="A415" s="7"/>
      <c r="B415" s="22"/>
      <c r="C415" s="22"/>
      <c r="D415" s="200"/>
      <c r="E415" s="396"/>
      <c r="F415" s="884"/>
      <c r="G415" s="393"/>
      <c r="H415" s="393"/>
      <c r="I415" s="393"/>
      <c r="J415" s="884"/>
      <c r="K415" s="393"/>
      <c r="L415" s="200"/>
      <c r="M415" s="200"/>
      <c r="N415" s="200"/>
      <c r="O415" s="7"/>
      <c r="P415" s="6"/>
      <c r="Q415" s="6"/>
      <c r="R415" s="6"/>
    </row>
    <row r="416" spans="1:18" x14ac:dyDescent="0.2">
      <c r="B416" s="417"/>
      <c r="C416" s="371"/>
      <c r="D416" s="373"/>
      <c r="E416" s="418"/>
      <c r="F416" s="950"/>
      <c r="G416" s="373"/>
      <c r="H416" s="373"/>
      <c r="I416" s="373"/>
      <c r="J416" s="284"/>
      <c r="K416" s="284"/>
      <c r="L416" s="285"/>
      <c r="M416" s="285"/>
      <c r="N416" s="286"/>
      <c r="P416" s="6"/>
      <c r="Q416" s="6"/>
      <c r="R416" s="6"/>
    </row>
    <row r="417" spans="1:18" x14ac:dyDescent="0.2">
      <c r="B417" s="419"/>
      <c r="C417" s="293" t="s">
        <v>65</v>
      </c>
      <c r="D417" s="293"/>
      <c r="E417" s="294"/>
      <c r="F417" s="951"/>
      <c r="G417" s="420"/>
      <c r="H417" s="420"/>
      <c r="I417" s="420"/>
      <c r="J417" s="291"/>
      <c r="K417" s="291"/>
      <c r="L417" s="288"/>
      <c r="M417" s="288"/>
      <c r="N417" s="292"/>
      <c r="P417" s="6"/>
      <c r="Q417" s="6"/>
      <c r="R417" s="6"/>
    </row>
    <row r="418" spans="1:18" ht="18.75" thickBot="1" x14ac:dyDescent="0.3">
      <c r="B418" s="421"/>
      <c r="C418" s="300"/>
      <c r="D418" s="300"/>
      <c r="E418" s="422"/>
      <c r="F418" s="952"/>
      <c r="G418" s="299"/>
      <c r="H418" s="299"/>
      <c r="I418" s="299"/>
      <c r="J418" s="299"/>
      <c r="K418" s="299"/>
      <c r="L418" s="300"/>
      <c r="M418" s="300"/>
      <c r="N418" s="301"/>
      <c r="P418" s="6"/>
      <c r="Q418" s="6"/>
      <c r="R418" s="4"/>
    </row>
    <row r="419" spans="1:18" s="4" customFormat="1" ht="25.5" thickBot="1" x14ac:dyDescent="0.3">
      <c r="B419" s="208"/>
      <c r="C419" s="209"/>
      <c r="D419" s="210" t="s">
        <v>0</v>
      </c>
      <c r="E419" s="211" t="s">
        <v>345</v>
      </c>
      <c r="F419" s="949" t="s">
        <v>346</v>
      </c>
      <c r="G419" s="212" t="s">
        <v>347</v>
      </c>
      <c r="H419" s="213" t="s">
        <v>348</v>
      </c>
      <c r="I419" s="213" t="s">
        <v>349</v>
      </c>
      <c r="J419" s="214" t="s">
        <v>350</v>
      </c>
      <c r="K419" s="215" t="s">
        <v>351</v>
      </c>
      <c r="L419" s="63" t="s">
        <v>7</v>
      </c>
      <c r="M419" s="216" t="s">
        <v>8</v>
      </c>
      <c r="N419" s="63" t="s">
        <v>352</v>
      </c>
      <c r="R419" s="6"/>
    </row>
    <row r="420" spans="1:18" x14ac:dyDescent="0.2">
      <c r="A420" s="1">
        <v>137</v>
      </c>
      <c r="B420" s="471"/>
      <c r="C420" s="472">
        <v>6112</v>
      </c>
      <c r="D420" s="636" t="s">
        <v>517</v>
      </c>
      <c r="E420" s="543">
        <v>4124</v>
      </c>
      <c r="F420" s="861">
        <v>4880</v>
      </c>
      <c r="G420" s="861">
        <v>4880</v>
      </c>
      <c r="H420" s="362">
        <v>3292</v>
      </c>
      <c r="I420" s="861">
        <v>4880</v>
      </c>
      <c r="J420" s="229">
        <v>4880</v>
      </c>
      <c r="K420" s="1136">
        <f t="shared" ref="K420:K425" si="78">J420-F420</f>
        <v>0</v>
      </c>
      <c r="L420" s="637">
        <v>4880</v>
      </c>
      <c r="M420" s="637">
        <v>4880</v>
      </c>
      <c r="N420" s="228">
        <v>4880</v>
      </c>
      <c r="P420" s="6"/>
      <c r="Q420" s="6"/>
      <c r="R420" s="6"/>
    </row>
    <row r="421" spans="1:18" x14ac:dyDescent="0.2">
      <c r="A421" s="1">
        <v>138</v>
      </c>
      <c r="B421" s="329"/>
      <c r="C421" s="170" t="s">
        <v>140</v>
      </c>
      <c r="D421" s="809" t="s">
        <v>518</v>
      </c>
      <c r="E421" s="810">
        <v>0</v>
      </c>
      <c r="F421" s="863">
        <v>0</v>
      </c>
      <c r="G421" s="327">
        <v>0</v>
      </c>
      <c r="H421" s="183">
        <v>0</v>
      </c>
      <c r="I421" s="327">
        <v>0</v>
      </c>
      <c r="J421" s="238">
        <v>0</v>
      </c>
      <c r="K421" s="731">
        <f t="shared" si="78"/>
        <v>0</v>
      </c>
      <c r="L421" s="590">
        <v>0</v>
      </c>
      <c r="M421" s="183">
        <v>0</v>
      </c>
      <c r="N421" s="731">
        <v>0</v>
      </c>
      <c r="P421" s="6"/>
      <c r="Q421" s="6"/>
      <c r="R421" s="6"/>
    </row>
    <row r="422" spans="1:18" x14ac:dyDescent="0.2">
      <c r="A422" s="1">
        <v>139</v>
      </c>
      <c r="B422" s="588"/>
      <c r="C422" s="148">
        <v>6149</v>
      </c>
      <c r="D422" s="809" t="s">
        <v>519</v>
      </c>
      <c r="E422" s="376">
        <v>63</v>
      </c>
      <c r="F422" s="863">
        <v>0</v>
      </c>
      <c r="G422" s="327">
        <v>0</v>
      </c>
      <c r="H422" s="183">
        <v>0</v>
      </c>
      <c r="I422" s="327">
        <v>0</v>
      </c>
      <c r="J422" s="238"/>
      <c r="K422" s="183">
        <f t="shared" si="78"/>
        <v>0</v>
      </c>
      <c r="L422" s="170">
        <v>0</v>
      </c>
      <c r="M422" s="51">
        <v>0</v>
      </c>
      <c r="N422" s="463">
        <v>0</v>
      </c>
      <c r="P422" s="6"/>
      <c r="Q422" s="6"/>
      <c r="R422" s="6"/>
    </row>
    <row r="423" spans="1:18" x14ac:dyDescent="0.2">
      <c r="A423" s="1">
        <v>140</v>
      </c>
      <c r="B423" s="588"/>
      <c r="C423" s="148">
        <v>6399</v>
      </c>
      <c r="D423" s="809" t="s">
        <v>520</v>
      </c>
      <c r="E423" s="376">
        <v>2</v>
      </c>
      <c r="F423" s="863">
        <v>0</v>
      </c>
      <c r="G423" s="327">
        <v>0</v>
      </c>
      <c r="H423" s="183">
        <v>0</v>
      </c>
      <c r="I423" s="327">
        <v>0</v>
      </c>
      <c r="J423" s="238">
        <v>0</v>
      </c>
      <c r="K423" s="183">
        <f t="shared" si="78"/>
        <v>0</v>
      </c>
      <c r="L423" s="170">
        <v>0</v>
      </c>
      <c r="M423" s="51">
        <v>0</v>
      </c>
      <c r="N423" s="463">
        <v>0</v>
      </c>
      <c r="P423" s="6"/>
      <c r="Q423" s="6"/>
      <c r="R423" s="6"/>
    </row>
    <row r="424" spans="1:18" ht="13.5" thickBot="1" x14ac:dyDescent="0.25">
      <c r="A424" s="1">
        <v>141</v>
      </c>
      <c r="B424" s="820"/>
      <c r="C424" s="821">
        <v>6171</v>
      </c>
      <c r="D424" s="822" t="s">
        <v>521</v>
      </c>
      <c r="E424" s="374">
        <v>34641</v>
      </c>
      <c r="F424" s="909">
        <v>33600</v>
      </c>
      <c r="G424" s="265">
        <v>35519</v>
      </c>
      <c r="H424" s="265">
        <v>24088</v>
      </c>
      <c r="I424" s="265">
        <v>35519</v>
      </c>
      <c r="J424" s="69">
        <v>34100</v>
      </c>
      <c r="K424" s="102">
        <f t="shared" si="78"/>
        <v>500</v>
      </c>
      <c r="L424" s="68">
        <v>34350</v>
      </c>
      <c r="M424" s="68">
        <v>34350</v>
      </c>
      <c r="N424" s="68">
        <v>34350</v>
      </c>
      <c r="P424" s="6"/>
      <c r="Q424" s="6"/>
      <c r="R424" s="6"/>
    </row>
    <row r="425" spans="1:18" ht="13.5" thickBot="1" x14ac:dyDescent="0.25">
      <c r="B425" s="453"/>
      <c r="C425" s="454"/>
      <c r="D425" s="830" t="s">
        <v>47</v>
      </c>
      <c r="E425" s="132">
        <f t="shared" ref="E425:J425" si="79">SUM(E420:E424)</f>
        <v>38830</v>
      </c>
      <c r="F425" s="860">
        <f t="shared" si="79"/>
        <v>38480</v>
      </c>
      <c r="G425" s="132">
        <f t="shared" si="79"/>
        <v>40399</v>
      </c>
      <c r="H425" s="132">
        <f t="shared" si="79"/>
        <v>27380</v>
      </c>
      <c r="I425" s="132">
        <f t="shared" si="79"/>
        <v>40399</v>
      </c>
      <c r="J425" s="1012">
        <f t="shared" si="79"/>
        <v>38980</v>
      </c>
      <c r="K425" s="370">
        <f t="shared" si="78"/>
        <v>500</v>
      </c>
      <c r="L425" s="132">
        <f>SUM(L420:L424)</f>
        <v>39230</v>
      </c>
      <c r="M425" s="132">
        <f>SUM(M420:M424)</f>
        <v>39230</v>
      </c>
      <c r="N425" s="132">
        <f>SUM(N420:N424)</f>
        <v>39230</v>
      </c>
      <c r="P425" s="6"/>
      <c r="Q425" s="6"/>
      <c r="R425" s="6"/>
    </row>
    <row r="426" spans="1:18" x14ac:dyDescent="0.2">
      <c r="B426" s="22"/>
      <c r="C426" s="22"/>
      <c r="D426" s="546"/>
      <c r="E426" s="393"/>
      <c r="F426" s="884"/>
      <c r="G426" s="393"/>
      <c r="H426" s="393"/>
      <c r="I426" s="393"/>
      <c r="J426" s="394"/>
      <c r="K426" s="393"/>
      <c r="L426" s="393"/>
      <c r="M426" s="393"/>
      <c r="N426" s="393"/>
      <c r="P426" s="6"/>
      <c r="Q426" s="6"/>
      <c r="R426" s="6"/>
    </row>
    <row r="427" spans="1:18" x14ac:dyDescent="0.2">
      <c r="B427" s="22"/>
      <c r="C427" s="22"/>
      <c r="D427" s="546"/>
      <c r="E427" s="393"/>
      <c r="F427" s="884"/>
      <c r="G427" s="393"/>
      <c r="H427" s="393"/>
      <c r="I427" s="393"/>
      <c r="J427" s="394"/>
      <c r="K427" s="393"/>
      <c r="L427" s="393"/>
      <c r="M427" s="393"/>
      <c r="N427" s="393"/>
      <c r="P427" s="6"/>
      <c r="Q427" s="6"/>
      <c r="R427" s="6"/>
    </row>
    <row r="428" spans="1:18" x14ac:dyDescent="0.2">
      <c r="B428" s="22"/>
      <c r="C428" s="22"/>
      <c r="D428" s="546"/>
      <c r="E428" s="393"/>
      <c r="F428" s="884"/>
      <c r="G428" s="393"/>
      <c r="H428" s="393"/>
      <c r="I428" s="393"/>
      <c r="J428" s="394"/>
      <c r="K428" s="393"/>
      <c r="L428" s="393"/>
      <c r="M428" s="393"/>
      <c r="N428" s="393"/>
      <c r="P428" s="6"/>
      <c r="Q428" s="6"/>
      <c r="R428" s="6"/>
    </row>
    <row r="429" spans="1:18" x14ac:dyDescent="0.2">
      <c r="B429" s="22"/>
      <c r="C429" s="22"/>
      <c r="D429" s="546"/>
      <c r="E429" s="393"/>
      <c r="F429" s="884"/>
      <c r="G429" s="393"/>
      <c r="H429" s="393"/>
      <c r="I429" s="393"/>
      <c r="J429" s="394"/>
      <c r="K429" s="393"/>
      <c r="L429" s="393"/>
      <c r="M429" s="393"/>
      <c r="N429" s="393"/>
      <c r="P429" s="6"/>
      <c r="Q429" s="6"/>
      <c r="R429" s="6"/>
    </row>
    <row r="430" spans="1:18" ht="15" x14ac:dyDescent="0.25">
      <c r="B430" s="1120" t="s">
        <v>143</v>
      </c>
      <c r="C430" s="1121"/>
      <c r="D430" s="1303"/>
      <c r="E430" s="547"/>
      <c r="F430" s="884"/>
      <c r="G430" s="393"/>
      <c r="H430" s="393"/>
      <c r="I430" s="393"/>
      <c r="J430" s="393"/>
      <c r="K430" s="393"/>
      <c r="L430" s="200"/>
      <c r="M430" s="200"/>
      <c r="N430" s="200"/>
      <c r="P430" s="6"/>
      <c r="Q430" s="6"/>
      <c r="R430" s="6"/>
    </row>
    <row r="431" spans="1:18" ht="15" x14ac:dyDescent="0.25">
      <c r="B431" s="1126" t="s">
        <v>144</v>
      </c>
      <c r="C431" s="1127"/>
      <c r="D431" s="1127"/>
      <c r="E431" s="416"/>
      <c r="F431" s="869"/>
      <c r="G431" s="278"/>
      <c r="H431" s="278"/>
      <c r="I431" s="278"/>
      <c r="J431" s="278"/>
      <c r="K431" s="278"/>
      <c r="L431" s="279"/>
      <c r="M431" s="279"/>
      <c r="N431" s="279"/>
      <c r="P431" s="6"/>
      <c r="Q431" s="6"/>
      <c r="R431" s="6"/>
    </row>
    <row r="432" spans="1:18" ht="13.5" thickBot="1" x14ac:dyDescent="0.25">
      <c r="B432" s="274"/>
      <c r="C432" s="275"/>
      <c r="D432" s="275"/>
      <c r="E432" s="416"/>
      <c r="F432" s="869"/>
      <c r="G432" s="278"/>
      <c r="H432" s="278"/>
      <c r="I432" s="278"/>
      <c r="J432" s="278"/>
      <c r="K432" s="278"/>
      <c r="L432" s="279"/>
      <c r="M432" s="279"/>
      <c r="N432" s="279"/>
      <c r="P432" s="6"/>
      <c r="Q432" s="6"/>
      <c r="R432" s="6"/>
    </row>
    <row r="433" spans="1:18" ht="13.5" thickBot="1" x14ac:dyDescent="0.25">
      <c r="B433" s="468"/>
      <c r="C433" s="285"/>
      <c r="D433" s="285"/>
      <c r="E433" s="469"/>
      <c r="F433" s="950"/>
      <c r="G433" s="284"/>
      <c r="H433" s="284"/>
      <c r="I433" s="284"/>
      <c r="J433" s="284"/>
      <c r="K433" s="284"/>
      <c r="L433" s="285"/>
      <c r="M433" s="285"/>
      <c r="N433" s="286"/>
      <c r="P433" s="6"/>
      <c r="Q433" s="6"/>
      <c r="R433" s="6"/>
    </row>
    <row r="434" spans="1:18" ht="13.5" thickBot="1" x14ac:dyDescent="0.25">
      <c r="B434" s="287"/>
      <c r="C434" s="398" t="s">
        <v>145</v>
      </c>
      <c r="D434" s="399"/>
      <c r="E434" s="400"/>
      <c r="F434" s="951"/>
      <c r="G434" s="290"/>
      <c r="H434" s="290"/>
      <c r="I434" s="290"/>
      <c r="J434" s="291"/>
      <c r="K434" s="291"/>
      <c r="L434" s="288"/>
      <c r="M434" s="288"/>
      <c r="N434" s="292"/>
      <c r="P434" s="6"/>
      <c r="Q434" s="6"/>
      <c r="R434" s="6"/>
    </row>
    <row r="435" spans="1:18" ht="18.75" thickBot="1" x14ac:dyDescent="0.3">
      <c r="B435" s="295"/>
      <c r="C435" s="296" t="s">
        <v>146</v>
      </c>
      <c r="D435" s="296"/>
      <c r="E435" s="297"/>
      <c r="F435" s="952"/>
      <c r="G435" s="298"/>
      <c r="H435" s="298"/>
      <c r="I435" s="298"/>
      <c r="J435" s="299"/>
      <c r="K435" s="299"/>
      <c r="L435" s="300"/>
      <c r="M435" s="300"/>
      <c r="N435" s="301"/>
      <c r="P435" s="6"/>
      <c r="Q435" s="6"/>
      <c r="R435" s="4"/>
    </row>
    <row r="436" spans="1:18" s="4" customFormat="1" ht="25.5" thickBot="1" x14ac:dyDescent="0.3">
      <c r="B436" s="208"/>
      <c r="C436" s="209"/>
      <c r="D436" s="210" t="s">
        <v>0</v>
      </c>
      <c r="E436" s="211" t="s">
        <v>345</v>
      </c>
      <c r="F436" s="949" t="s">
        <v>346</v>
      </c>
      <c r="G436" s="212" t="s">
        <v>347</v>
      </c>
      <c r="H436" s="213" t="s">
        <v>348</v>
      </c>
      <c r="I436" s="213" t="s">
        <v>349</v>
      </c>
      <c r="J436" s="214" t="s">
        <v>350</v>
      </c>
      <c r="K436" s="215" t="s">
        <v>351</v>
      </c>
      <c r="L436" s="63" t="s">
        <v>7</v>
      </c>
      <c r="M436" s="216" t="s">
        <v>8</v>
      </c>
      <c r="N436" s="63" t="s">
        <v>352</v>
      </c>
      <c r="R436" s="6"/>
    </row>
    <row r="437" spans="1:18" ht="13.5" thickBot="1" x14ac:dyDescent="0.25">
      <c r="A437" s="1">
        <v>142</v>
      </c>
      <c r="B437" s="29">
        <v>2111</v>
      </c>
      <c r="C437" s="30">
        <v>5512</v>
      </c>
      <c r="D437" s="31" t="s">
        <v>147</v>
      </c>
      <c r="E437" s="32">
        <v>20</v>
      </c>
      <c r="F437" s="871">
        <v>0</v>
      </c>
      <c r="G437" s="34">
        <v>13</v>
      </c>
      <c r="H437" s="33">
        <v>13</v>
      </c>
      <c r="I437" s="34">
        <v>13</v>
      </c>
      <c r="J437" s="35">
        <v>0</v>
      </c>
      <c r="K437" s="362">
        <f>J437-F437</f>
        <v>0</v>
      </c>
      <c r="L437" s="22">
        <v>0</v>
      </c>
      <c r="M437" s="21">
        <v>0</v>
      </c>
      <c r="N437" s="21">
        <v>0</v>
      </c>
      <c r="P437" s="6"/>
      <c r="Q437" s="6"/>
      <c r="R437" s="6"/>
    </row>
    <row r="438" spans="1:18" ht="13.5" thickBot="1" x14ac:dyDescent="0.25">
      <c r="B438" s="832"/>
      <c r="C438" s="833"/>
      <c r="D438" s="199" t="s">
        <v>47</v>
      </c>
      <c r="E438" s="834">
        <f t="shared" ref="E438:N438" si="80">SUM(E437)</f>
        <v>20</v>
      </c>
      <c r="F438" s="936">
        <f t="shared" si="80"/>
        <v>0</v>
      </c>
      <c r="G438" s="635">
        <f t="shared" si="80"/>
        <v>13</v>
      </c>
      <c r="H438" s="690">
        <f t="shared" si="80"/>
        <v>13</v>
      </c>
      <c r="I438" s="635">
        <f t="shared" si="80"/>
        <v>13</v>
      </c>
      <c r="J438" s="691">
        <f t="shared" si="80"/>
        <v>0</v>
      </c>
      <c r="K438" s="635">
        <f t="shared" si="80"/>
        <v>0</v>
      </c>
      <c r="L438" s="690">
        <f t="shared" si="80"/>
        <v>0</v>
      </c>
      <c r="M438" s="635">
        <f t="shared" si="80"/>
        <v>0</v>
      </c>
      <c r="N438" s="635">
        <f t="shared" si="80"/>
        <v>0</v>
      </c>
      <c r="P438" s="6"/>
      <c r="Q438" s="6"/>
      <c r="R438" s="6"/>
    </row>
    <row r="439" spans="1:18" x14ac:dyDescent="0.2">
      <c r="B439" s="835"/>
      <c r="C439" s="836"/>
      <c r="D439" s="200"/>
      <c r="E439" s="168"/>
      <c r="F439" s="871"/>
      <c r="G439" s="33"/>
      <c r="H439" s="33"/>
      <c r="I439" s="33"/>
      <c r="J439" s="80"/>
      <c r="K439" s="33"/>
      <c r="L439" s="33"/>
      <c r="M439" s="33"/>
      <c r="N439" s="33"/>
      <c r="P439" s="6"/>
      <c r="Q439" s="6"/>
      <c r="R439" s="6"/>
    </row>
    <row r="440" spans="1:18" ht="13.5" thickBot="1" x14ac:dyDescent="0.25">
      <c r="B440" s="274"/>
      <c r="C440" s="275"/>
      <c r="D440" s="275"/>
      <c r="E440" s="416"/>
      <c r="F440" s="869"/>
      <c r="G440" s="278"/>
      <c r="H440" s="278"/>
      <c r="I440" s="278"/>
      <c r="J440" s="278"/>
      <c r="K440" s="278"/>
      <c r="L440" s="279"/>
      <c r="M440" s="279"/>
      <c r="N440" s="279"/>
      <c r="P440" s="6"/>
      <c r="Q440" s="6"/>
      <c r="R440" s="6"/>
    </row>
    <row r="441" spans="1:18" ht="13.5" thickBot="1" x14ac:dyDescent="0.25">
      <c r="B441" s="468"/>
      <c r="C441" s="285"/>
      <c r="D441" s="285"/>
      <c r="E441" s="469"/>
      <c r="F441" s="950"/>
      <c r="G441" s="284"/>
      <c r="H441" s="284"/>
      <c r="I441" s="284"/>
      <c r="J441" s="284"/>
      <c r="K441" s="284"/>
      <c r="L441" s="285"/>
      <c r="M441" s="285"/>
      <c r="N441" s="286"/>
      <c r="P441" s="6"/>
      <c r="Q441" s="6"/>
      <c r="R441" s="6"/>
    </row>
    <row r="442" spans="1:18" ht="13.5" thickBot="1" x14ac:dyDescent="0.25">
      <c r="B442" s="287"/>
      <c r="C442" s="398" t="s">
        <v>69</v>
      </c>
      <c r="D442" s="399"/>
      <c r="E442" s="400"/>
      <c r="F442" s="951"/>
      <c r="G442" s="290"/>
      <c r="H442" s="290"/>
      <c r="I442" s="290"/>
      <c r="J442" s="291"/>
      <c r="K442" s="291"/>
      <c r="L442" s="288"/>
      <c r="M442" s="288"/>
      <c r="N442" s="292"/>
      <c r="P442" s="6"/>
      <c r="Q442" s="6"/>
      <c r="R442" s="6"/>
    </row>
    <row r="443" spans="1:18" x14ac:dyDescent="0.2">
      <c r="B443" s="287"/>
      <c r="C443" s="293" t="s">
        <v>131</v>
      </c>
      <c r="D443" s="293"/>
      <c r="E443" s="294"/>
      <c r="F443" s="951"/>
      <c r="G443" s="290"/>
      <c r="H443" s="290"/>
      <c r="I443" s="290"/>
      <c r="J443" s="291"/>
      <c r="K443" s="291"/>
      <c r="L443" s="288"/>
      <c r="M443" s="288"/>
      <c r="N443" s="292"/>
      <c r="P443" s="6"/>
      <c r="Q443" s="6"/>
      <c r="R443" s="6"/>
    </row>
    <row r="444" spans="1:18" ht="18.75" thickBot="1" x14ac:dyDescent="0.3">
      <c r="B444" s="295"/>
      <c r="C444" s="296"/>
      <c r="D444" s="296"/>
      <c r="E444" s="297"/>
      <c r="F444" s="952"/>
      <c r="G444" s="298"/>
      <c r="H444" s="298"/>
      <c r="I444" s="298"/>
      <c r="J444" s="299"/>
      <c r="K444" s="299"/>
      <c r="L444" s="300"/>
      <c r="M444" s="300"/>
      <c r="N444" s="301"/>
      <c r="P444" s="6"/>
      <c r="Q444" s="6"/>
      <c r="R444" s="4"/>
    </row>
    <row r="445" spans="1:18" s="4" customFormat="1" ht="25.5" thickBot="1" x14ac:dyDescent="0.3">
      <c r="B445" s="208"/>
      <c r="C445" s="209"/>
      <c r="D445" s="210" t="s">
        <v>0</v>
      </c>
      <c r="E445" s="211" t="s">
        <v>345</v>
      </c>
      <c r="F445" s="949" t="s">
        <v>346</v>
      </c>
      <c r="G445" s="212" t="s">
        <v>347</v>
      </c>
      <c r="H445" s="213" t="s">
        <v>348</v>
      </c>
      <c r="I445" s="213" t="s">
        <v>349</v>
      </c>
      <c r="J445" s="214" t="s">
        <v>350</v>
      </c>
      <c r="K445" s="215" t="s">
        <v>351</v>
      </c>
      <c r="L445" s="62" t="s">
        <v>7</v>
      </c>
      <c r="M445" s="216" t="s">
        <v>8</v>
      </c>
      <c r="N445" s="63" t="s">
        <v>352</v>
      </c>
      <c r="R445" s="6"/>
    </row>
    <row r="446" spans="1:18" ht="13.5" thickBot="1" x14ac:dyDescent="0.25">
      <c r="A446" s="1">
        <v>143</v>
      </c>
      <c r="B446" s="201"/>
      <c r="C446" s="202">
        <v>5512</v>
      </c>
      <c r="D446" s="203" t="s">
        <v>522</v>
      </c>
      <c r="E446" s="136">
        <v>1668</v>
      </c>
      <c r="F446" s="946">
        <v>1683</v>
      </c>
      <c r="G446" s="37">
        <v>1876</v>
      </c>
      <c r="H446" s="38">
        <v>810</v>
      </c>
      <c r="I446" s="37">
        <v>1876</v>
      </c>
      <c r="J446" s="39">
        <v>1703</v>
      </c>
      <c r="K446" s="362">
        <f>J446-F446</f>
        <v>20</v>
      </c>
      <c r="L446" s="36">
        <v>1703</v>
      </c>
      <c r="M446" s="36">
        <v>1703</v>
      </c>
      <c r="N446" s="36">
        <v>1703</v>
      </c>
      <c r="P446" s="6"/>
      <c r="Q446" s="6"/>
      <c r="R446" s="6"/>
    </row>
    <row r="447" spans="1:18" ht="13.5" thickBot="1" x14ac:dyDescent="0.25">
      <c r="B447" s="29"/>
      <c r="C447" s="369"/>
      <c r="D447" s="390" t="s">
        <v>148</v>
      </c>
      <c r="E447" s="246">
        <f t="shared" ref="E447:J447" si="81">SUM(E446:E446)</f>
        <v>1668</v>
      </c>
      <c r="F447" s="860">
        <f t="shared" si="81"/>
        <v>1683</v>
      </c>
      <c r="G447" s="221">
        <f t="shared" si="81"/>
        <v>1876</v>
      </c>
      <c r="H447" s="132">
        <f t="shared" si="81"/>
        <v>810</v>
      </c>
      <c r="I447" s="221">
        <f t="shared" si="81"/>
        <v>1876</v>
      </c>
      <c r="J447" s="222">
        <f t="shared" si="81"/>
        <v>1703</v>
      </c>
      <c r="K447" s="132">
        <f>J447-F447</f>
        <v>20</v>
      </c>
      <c r="L447" s="724">
        <f>SUM(L446:L446)</f>
        <v>1703</v>
      </c>
      <c r="M447" s="725">
        <f>SUM(M446:M446)</f>
        <v>1703</v>
      </c>
      <c r="N447" s="725">
        <f>SUM(N446:N446)</f>
        <v>1703</v>
      </c>
      <c r="P447" s="6"/>
      <c r="Q447" s="6"/>
      <c r="R447" s="6"/>
    </row>
    <row r="448" spans="1:18" x14ac:dyDescent="0.2">
      <c r="A448" s="1102"/>
      <c r="B448" s="1109"/>
      <c r="C448" s="1109"/>
      <c r="D448" s="1103"/>
      <c r="E448" s="884"/>
      <c r="F448" s="884"/>
      <c r="G448" s="884"/>
      <c r="H448" s="884"/>
      <c r="I448" s="884"/>
      <c r="J448" s="884"/>
      <c r="K448" s="884"/>
      <c r="L448" s="1103"/>
      <c r="M448" s="1103"/>
      <c r="N448" s="1103"/>
      <c r="O448" s="1102"/>
      <c r="P448" s="6"/>
      <c r="Q448" s="6"/>
      <c r="R448" s="6"/>
    </row>
    <row r="449" spans="1:18" ht="13.5" thickBot="1" x14ac:dyDescent="0.25">
      <c r="A449" s="1102"/>
      <c r="B449" s="1109"/>
      <c r="C449" s="1109"/>
      <c r="D449" s="1103"/>
      <c r="E449" s="884"/>
      <c r="F449" s="884"/>
      <c r="G449" s="884"/>
      <c r="H449" s="884"/>
      <c r="I449" s="884"/>
      <c r="J449" s="884"/>
      <c r="K449" s="884"/>
      <c r="L449" s="1103"/>
      <c r="M449" s="1103"/>
      <c r="N449" s="1103"/>
      <c r="O449" s="1102"/>
      <c r="P449" s="6"/>
      <c r="Q449" s="6"/>
      <c r="R449" s="6"/>
    </row>
    <row r="450" spans="1:18" ht="13.5" thickBot="1" x14ac:dyDescent="0.25">
      <c r="B450" s="468"/>
      <c r="C450" s="285"/>
      <c r="D450" s="727"/>
      <c r="E450" s="728"/>
      <c r="F450" s="959"/>
      <c r="G450" s="729"/>
      <c r="H450" s="729"/>
      <c r="I450" s="729"/>
      <c r="J450" s="729"/>
      <c r="K450" s="729"/>
      <c r="L450" s="285"/>
      <c r="M450" s="285"/>
      <c r="N450" s="286"/>
      <c r="P450" s="6"/>
      <c r="Q450" s="6"/>
      <c r="R450" s="6"/>
    </row>
    <row r="451" spans="1:18" ht="13.5" thickBot="1" x14ac:dyDescent="0.25">
      <c r="B451" s="287"/>
      <c r="C451" s="797" t="s">
        <v>110</v>
      </c>
      <c r="D451" s="706"/>
      <c r="E451" s="400"/>
      <c r="F451" s="951"/>
      <c r="G451" s="290"/>
      <c r="H451" s="290"/>
      <c r="I451" s="290"/>
      <c r="J451" s="291"/>
      <c r="K451" s="291"/>
      <c r="L451" s="288"/>
      <c r="M451" s="288"/>
      <c r="N451" s="292"/>
      <c r="P451" s="6"/>
      <c r="Q451" s="6"/>
      <c r="R451" s="6"/>
    </row>
    <row r="452" spans="1:18" ht="18.75" thickBot="1" x14ac:dyDescent="0.3">
      <c r="B452" s="295"/>
      <c r="C452" s="621"/>
      <c r="D452" s="296"/>
      <c r="E452" s="297"/>
      <c r="F452" s="952"/>
      <c r="G452" s="298"/>
      <c r="H452" s="298"/>
      <c r="I452" s="298"/>
      <c r="J452" s="299"/>
      <c r="K452" s="299"/>
      <c r="L452" s="300"/>
      <c r="M452" s="300"/>
      <c r="N452" s="301"/>
      <c r="P452" s="6"/>
      <c r="Q452" s="6"/>
      <c r="R452" s="4"/>
    </row>
    <row r="453" spans="1:18" s="4" customFormat="1" ht="25.5" thickBot="1" x14ac:dyDescent="0.3">
      <c r="B453" s="208"/>
      <c r="C453" s="209"/>
      <c r="D453" s="210" t="s">
        <v>0</v>
      </c>
      <c r="E453" s="211" t="s">
        <v>345</v>
      </c>
      <c r="F453" s="949" t="s">
        <v>346</v>
      </c>
      <c r="G453" s="212" t="s">
        <v>347</v>
      </c>
      <c r="H453" s="213" t="s">
        <v>348</v>
      </c>
      <c r="I453" s="213" t="s">
        <v>349</v>
      </c>
      <c r="J453" s="214" t="s">
        <v>350</v>
      </c>
      <c r="K453" s="215" t="s">
        <v>351</v>
      </c>
      <c r="L453" s="63" t="s">
        <v>7</v>
      </c>
      <c r="M453" s="216" t="s">
        <v>8</v>
      </c>
      <c r="N453" s="63" t="s">
        <v>352</v>
      </c>
      <c r="R453" s="6"/>
    </row>
    <row r="454" spans="1:18" ht="13.5" thickBot="1" x14ac:dyDescent="0.25">
      <c r="A454" s="1">
        <v>144</v>
      </c>
      <c r="B454" s="103"/>
      <c r="C454" s="104">
        <v>5512</v>
      </c>
      <c r="D454" s="463" t="s">
        <v>523</v>
      </c>
      <c r="E454" s="464">
        <v>89</v>
      </c>
      <c r="F454" s="863">
        <v>55</v>
      </c>
      <c r="G454" s="327">
        <v>55</v>
      </c>
      <c r="H454" s="183">
        <v>53</v>
      </c>
      <c r="I454" s="327">
        <v>55</v>
      </c>
      <c r="J454" s="997">
        <v>0</v>
      </c>
      <c r="K454" s="183">
        <f>J454-F454</f>
        <v>-55</v>
      </c>
      <c r="L454" s="66">
        <v>0</v>
      </c>
      <c r="M454" s="170">
        <v>0</v>
      </c>
      <c r="N454" s="51">
        <v>0</v>
      </c>
      <c r="P454" s="6"/>
      <c r="Q454" s="6"/>
      <c r="R454" s="6"/>
    </row>
    <row r="455" spans="1:18" ht="13.5" thickBot="1" x14ac:dyDescent="0.25">
      <c r="B455" s="216"/>
      <c r="C455" s="390"/>
      <c r="D455" s="390" t="s">
        <v>81</v>
      </c>
      <c r="E455" s="246">
        <f t="shared" ref="E455:J455" si="82">SUM(E454:E454)</f>
        <v>89</v>
      </c>
      <c r="F455" s="860">
        <f t="shared" si="82"/>
        <v>55</v>
      </c>
      <c r="G455" s="246">
        <f t="shared" si="82"/>
        <v>55</v>
      </c>
      <c r="H455" s="246">
        <f t="shared" si="82"/>
        <v>53</v>
      </c>
      <c r="I455" s="246">
        <f t="shared" si="82"/>
        <v>55</v>
      </c>
      <c r="J455" s="222">
        <f t="shared" si="82"/>
        <v>0</v>
      </c>
      <c r="K455" s="132">
        <f>J455-F455</f>
        <v>-55</v>
      </c>
      <c r="L455" s="246">
        <f>SUM(L454:L454)</f>
        <v>0</v>
      </c>
      <c r="M455" s="246">
        <f>SUM(M454:M454)</f>
        <v>0</v>
      </c>
      <c r="N455" s="246">
        <f>SUM(N454:N454)</f>
        <v>0</v>
      </c>
      <c r="P455" s="6"/>
      <c r="Q455" s="6"/>
      <c r="R455" s="6"/>
    </row>
    <row r="456" spans="1:18" x14ac:dyDescent="0.2">
      <c r="B456" s="200"/>
      <c r="C456" s="200"/>
      <c r="D456" s="200"/>
      <c r="E456" s="394"/>
      <c r="F456" s="884"/>
      <c r="G456" s="394"/>
      <c r="H456" s="394"/>
      <c r="I456" s="394"/>
      <c r="J456" s="884"/>
      <c r="K456" s="393"/>
      <c r="L456" s="394"/>
      <c r="M456" s="394"/>
      <c r="N456" s="394"/>
      <c r="P456" s="6"/>
      <c r="Q456" s="6"/>
      <c r="R456" s="6"/>
    </row>
    <row r="457" spans="1:18" x14ac:dyDescent="0.2">
      <c r="B457" s="200"/>
      <c r="C457" s="200"/>
      <c r="D457" s="200"/>
      <c r="E457" s="394"/>
      <c r="F457" s="884"/>
      <c r="G457" s="394"/>
      <c r="H457" s="394"/>
      <c r="I457" s="394"/>
      <c r="J457" s="884"/>
      <c r="K457" s="393"/>
      <c r="L457" s="394"/>
      <c r="M457" s="394"/>
      <c r="N457" s="394"/>
      <c r="P457" s="6"/>
      <c r="Q457" s="6"/>
      <c r="R457" s="6"/>
    </row>
    <row r="458" spans="1:18" x14ac:dyDescent="0.2">
      <c r="B458" s="200"/>
      <c r="C458" s="200"/>
      <c r="D458" s="200"/>
      <c r="E458" s="394"/>
      <c r="F458" s="884"/>
      <c r="G458" s="394"/>
      <c r="H458" s="394"/>
      <c r="I458" s="394"/>
      <c r="J458" s="884"/>
      <c r="K458" s="393"/>
      <c r="L458" s="394"/>
      <c r="M458" s="394"/>
      <c r="N458" s="394"/>
      <c r="P458" s="6"/>
      <c r="Q458" s="6"/>
      <c r="R458" s="6"/>
    </row>
    <row r="459" spans="1:18" x14ac:dyDescent="0.2">
      <c r="B459" s="200"/>
      <c r="C459" s="200"/>
      <c r="D459" s="200"/>
      <c r="E459" s="394"/>
      <c r="F459" s="884"/>
      <c r="G459" s="394"/>
      <c r="H459" s="394"/>
      <c r="I459" s="394"/>
      <c r="J459" s="884"/>
      <c r="K459" s="393"/>
      <c r="L459" s="394"/>
      <c r="M459" s="394"/>
      <c r="N459" s="394"/>
      <c r="P459" s="6"/>
      <c r="Q459" s="6"/>
      <c r="R459" s="6"/>
    </row>
    <row r="460" spans="1:18" x14ac:dyDescent="0.2">
      <c r="B460" s="200"/>
      <c r="C460" s="200"/>
      <c r="D460" s="200"/>
      <c r="E460" s="394"/>
      <c r="F460" s="884"/>
      <c r="G460" s="394"/>
      <c r="H460" s="394"/>
      <c r="I460" s="394"/>
      <c r="J460" s="394"/>
      <c r="K460" s="393"/>
      <c r="L460" s="394"/>
      <c r="M460" s="394"/>
      <c r="N460" s="394"/>
      <c r="P460" s="6"/>
      <c r="Q460" s="6"/>
      <c r="R460" s="6"/>
    </row>
    <row r="461" spans="1:18" ht="14.25" x14ac:dyDescent="0.2">
      <c r="B461" s="1120" t="s">
        <v>149</v>
      </c>
      <c r="C461" s="1122"/>
      <c r="D461" s="1122"/>
      <c r="E461" s="396"/>
      <c r="F461" s="884"/>
      <c r="G461" s="393"/>
      <c r="H461" s="393"/>
      <c r="I461" s="394"/>
      <c r="J461" s="394"/>
      <c r="K461" s="394"/>
      <c r="L461" s="394"/>
      <c r="M461" s="394"/>
      <c r="N461" s="394"/>
      <c r="P461" s="6"/>
      <c r="Q461" s="6"/>
      <c r="R461" s="6"/>
    </row>
    <row r="462" spans="1:18" ht="15" x14ac:dyDescent="0.25">
      <c r="B462" s="1126" t="s">
        <v>150</v>
      </c>
      <c r="C462" s="1127"/>
      <c r="D462" s="1127"/>
      <c r="E462" s="416"/>
      <c r="F462" s="869"/>
      <c r="G462" s="277"/>
      <c r="H462" s="278"/>
      <c r="I462" s="278"/>
      <c r="J462" s="278"/>
      <c r="K462" s="278"/>
      <c r="L462" s="279"/>
      <c r="M462" s="279"/>
      <c r="N462" s="279"/>
      <c r="P462" s="6"/>
      <c r="Q462" s="6"/>
      <c r="R462" s="6"/>
    </row>
    <row r="463" spans="1:18" ht="15.75" thickBot="1" x14ac:dyDescent="0.3">
      <c r="B463" s="1126"/>
      <c r="C463" s="1127"/>
      <c r="D463" s="1127"/>
      <c r="E463" s="416"/>
      <c r="F463" s="869"/>
      <c r="G463" s="277"/>
      <c r="H463" s="278"/>
      <c r="I463" s="278"/>
      <c r="J463" s="278"/>
      <c r="K463" s="278"/>
      <c r="L463" s="279"/>
      <c r="M463" s="279"/>
      <c r="N463" s="279"/>
      <c r="P463" s="6"/>
      <c r="Q463" s="6"/>
      <c r="R463" s="6"/>
    </row>
    <row r="464" spans="1:18" ht="13.5" thickBot="1" x14ac:dyDescent="0.25">
      <c r="B464" s="280"/>
      <c r="C464" s="281"/>
      <c r="D464" s="281"/>
      <c r="E464" s="282"/>
      <c r="F464" s="950"/>
      <c r="G464" s="283"/>
      <c r="H464" s="283"/>
      <c r="I464" s="283"/>
      <c r="J464" s="284"/>
      <c r="K464" s="284"/>
      <c r="L464" s="285"/>
      <c r="M464" s="285"/>
      <c r="N464" s="286"/>
      <c r="P464" s="6"/>
      <c r="Q464" s="6"/>
      <c r="R464" s="6"/>
    </row>
    <row r="465" spans="1:18" ht="13.5" thickBot="1" x14ac:dyDescent="0.25">
      <c r="B465" s="287"/>
      <c r="C465" s="245" t="s">
        <v>69</v>
      </c>
      <c r="D465" s="399"/>
      <c r="E465" s="400"/>
      <c r="F465" s="951"/>
      <c r="G465" s="290"/>
      <c r="H465" s="290"/>
      <c r="I465" s="290"/>
      <c r="J465" s="291"/>
      <c r="K465" s="291"/>
      <c r="L465" s="288"/>
      <c r="M465" s="288"/>
      <c r="N465" s="292"/>
      <c r="P465" s="6"/>
      <c r="Q465" s="6"/>
      <c r="R465" s="6"/>
    </row>
    <row r="466" spans="1:18" x14ac:dyDescent="0.2">
      <c r="B466" s="287"/>
      <c r="C466" s="293" t="s">
        <v>101</v>
      </c>
      <c r="D466" s="293"/>
      <c r="E466" s="294"/>
      <c r="F466" s="951"/>
      <c r="G466" s="290"/>
      <c r="H466" s="290"/>
      <c r="I466" s="290"/>
      <c r="J466" s="291"/>
      <c r="K466" s="291"/>
      <c r="L466" s="288"/>
      <c r="M466" s="288"/>
      <c r="N466" s="292"/>
      <c r="P466" s="6"/>
      <c r="Q466" s="6"/>
      <c r="R466" s="6"/>
    </row>
    <row r="467" spans="1:18" ht="18.75" thickBot="1" x14ac:dyDescent="0.3">
      <c r="B467" s="295"/>
      <c r="C467" s="296"/>
      <c r="D467" s="296"/>
      <c r="E467" s="297"/>
      <c r="F467" s="952"/>
      <c r="G467" s="298"/>
      <c r="H467" s="298"/>
      <c r="I467" s="298"/>
      <c r="J467" s="299"/>
      <c r="K467" s="299"/>
      <c r="L467" s="300"/>
      <c r="M467" s="300"/>
      <c r="N467" s="301"/>
      <c r="P467" s="6"/>
      <c r="Q467" s="6"/>
      <c r="R467" s="4"/>
    </row>
    <row r="468" spans="1:18" s="4" customFormat="1" ht="25.5" thickBot="1" x14ac:dyDescent="0.3">
      <c r="B468" s="208"/>
      <c r="C468" s="209"/>
      <c r="D468" s="210" t="s">
        <v>0</v>
      </c>
      <c r="E468" s="211" t="s">
        <v>345</v>
      </c>
      <c r="F468" s="949" t="s">
        <v>346</v>
      </c>
      <c r="G468" s="212" t="s">
        <v>347</v>
      </c>
      <c r="H468" s="213" t="s">
        <v>348</v>
      </c>
      <c r="I468" s="213" t="s">
        <v>349</v>
      </c>
      <c r="J468" s="214" t="s">
        <v>350</v>
      </c>
      <c r="K468" s="215" t="s">
        <v>351</v>
      </c>
      <c r="L468" s="62" t="s">
        <v>7</v>
      </c>
      <c r="M468" s="216" t="s">
        <v>8</v>
      </c>
      <c r="N468" s="63" t="s">
        <v>352</v>
      </c>
      <c r="R468" s="6"/>
    </row>
    <row r="469" spans="1:18" ht="13.5" thickBot="1" x14ac:dyDescent="0.25">
      <c r="A469" s="1">
        <v>145</v>
      </c>
      <c r="B469" s="471"/>
      <c r="C469" s="472">
        <v>3111</v>
      </c>
      <c r="D469" s="636" t="s">
        <v>524</v>
      </c>
      <c r="E469" s="227">
        <v>11651</v>
      </c>
      <c r="F469" s="861">
        <v>11121</v>
      </c>
      <c r="G469" s="637">
        <v>11405</v>
      </c>
      <c r="H469" s="362">
        <v>8649</v>
      </c>
      <c r="I469" s="637">
        <v>11405</v>
      </c>
      <c r="J469" s="229">
        <v>11121</v>
      </c>
      <c r="K469" s="195">
        <f t="shared" ref="K469:K470" si="83">J469-F469</f>
        <v>0</v>
      </c>
      <c r="L469" s="228">
        <v>11121</v>
      </c>
      <c r="M469" s="228">
        <v>11121</v>
      </c>
      <c r="N469" s="228">
        <v>11121</v>
      </c>
      <c r="P469" s="6"/>
      <c r="Q469" s="6"/>
      <c r="R469" s="6"/>
    </row>
    <row r="470" spans="1:18" ht="13.5" thickBot="1" x14ac:dyDescent="0.25">
      <c r="B470" s="216"/>
      <c r="C470" s="390"/>
      <c r="D470" s="390" t="s">
        <v>163</v>
      </c>
      <c r="E470" s="446">
        <f t="shared" ref="E470:J470" si="84">SUM(E469:E469)</f>
        <v>11651</v>
      </c>
      <c r="F470" s="860">
        <f t="shared" si="84"/>
        <v>11121</v>
      </c>
      <c r="G470" s="221">
        <f t="shared" si="84"/>
        <v>11405</v>
      </c>
      <c r="H470" s="132">
        <f t="shared" si="84"/>
        <v>8649</v>
      </c>
      <c r="I470" s="370">
        <f t="shared" si="84"/>
        <v>11405</v>
      </c>
      <c r="J470" s="222">
        <f t="shared" si="84"/>
        <v>11121</v>
      </c>
      <c r="K470" s="370">
        <f t="shared" si="83"/>
        <v>0</v>
      </c>
      <c r="L470" s="304">
        <f>SUM(L469:L469)</f>
        <v>11121</v>
      </c>
      <c r="M470" s="63">
        <f>SUM(M469:M469)</f>
        <v>11121</v>
      </c>
      <c r="N470" s="725">
        <f>SUM(N469:N469)</f>
        <v>11121</v>
      </c>
      <c r="P470" s="6"/>
      <c r="Q470" s="6"/>
      <c r="R470" s="6"/>
    </row>
    <row r="471" spans="1:18" ht="13.5" thickBot="1" x14ac:dyDescent="0.25">
      <c r="B471" s="287"/>
      <c r="C471" s="838"/>
      <c r="D471" s="281"/>
      <c r="E471" s="282"/>
      <c r="F471" s="950"/>
      <c r="G471" s="281"/>
      <c r="H471" s="703"/>
      <c r="I471" s="704"/>
      <c r="J471" s="284"/>
      <c r="K471" s="284"/>
      <c r="L471" s="285"/>
      <c r="M471" s="285"/>
      <c r="N471" s="286"/>
      <c r="P471" s="6"/>
      <c r="Q471" s="6"/>
      <c r="R471" s="6"/>
    </row>
    <row r="472" spans="1:18" ht="13.5" thickBot="1" x14ac:dyDescent="0.25">
      <c r="B472" s="287"/>
      <c r="C472" s="705" t="s">
        <v>110</v>
      </c>
      <c r="D472" s="706"/>
      <c r="E472" s="400"/>
      <c r="F472" s="951"/>
      <c r="G472" s="293"/>
      <c r="H472" s="648"/>
      <c r="I472" s="707"/>
      <c r="J472" s="291"/>
      <c r="K472" s="291"/>
      <c r="L472" s="288"/>
      <c r="M472" s="288"/>
      <c r="N472" s="292"/>
      <c r="P472" s="6"/>
      <c r="Q472" s="6"/>
      <c r="R472" s="6"/>
    </row>
    <row r="473" spans="1:18" ht="18.75" thickBot="1" x14ac:dyDescent="0.3">
      <c r="B473" s="295"/>
      <c r="C473" s="621"/>
      <c r="D473" s="296"/>
      <c r="E473" s="297"/>
      <c r="F473" s="952"/>
      <c r="G473" s="296"/>
      <c r="H473" s="652"/>
      <c r="I473" s="708"/>
      <c r="J473" s="299"/>
      <c r="K473" s="299"/>
      <c r="L473" s="300"/>
      <c r="M473" s="300"/>
      <c r="N473" s="301"/>
      <c r="P473" s="6"/>
      <c r="Q473" s="6"/>
      <c r="R473" s="4"/>
    </row>
    <row r="474" spans="1:18" s="4" customFormat="1" ht="25.5" thickBot="1" x14ac:dyDescent="0.3">
      <c r="B474" s="208"/>
      <c r="C474" s="209"/>
      <c r="D474" s="210" t="s">
        <v>0</v>
      </c>
      <c r="E474" s="211" t="s">
        <v>345</v>
      </c>
      <c r="F474" s="949" t="s">
        <v>346</v>
      </c>
      <c r="G474" s="212" t="s">
        <v>347</v>
      </c>
      <c r="H474" s="213" t="s">
        <v>348</v>
      </c>
      <c r="I474" s="213" t="s">
        <v>349</v>
      </c>
      <c r="J474" s="214" t="s">
        <v>350</v>
      </c>
      <c r="K474" s="215" t="s">
        <v>351</v>
      </c>
      <c r="L474" s="63" t="s">
        <v>7</v>
      </c>
      <c r="M474" s="216" t="s">
        <v>8</v>
      </c>
      <c r="N474" s="63" t="s">
        <v>352</v>
      </c>
      <c r="R474" s="6"/>
    </row>
    <row r="475" spans="1:18" ht="13.5" thickBot="1" x14ac:dyDescent="0.25">
      <c r="A475" s="1">
        <v>146</v>
      </c>
      <c r="B475" s="842"/>
      <c r="C475" s="843">
        <v>3111</v>
      </c>
      <c r="D475" s="158" t="s">
        <v>525</v>
      </c>
      <c r="E475" s="87">
        <v>181</v>
      </c>
      <c r="F475" s="945">
        <v>0</v>
      </c>
      <c r="G475" s="160">
        <v>20</v>
      </c>
      <c r="H475" s="161">
        <v>20</v>
      </c>
      <c r="I475" s="160">
        <v>20</v>
      </c>
      <c r="J475" s="829">
        <v>0</v>
      </c>
      <c r="K475" s="89">
        <f t="shared" ref="K475" si="85">J475-F475</f>
        <v>0</v>
      </c>
      <c r="L475" s="92">
        <v>0</v>
      </c>
      <c r="M475" s="86">
        <v>0</v>
      </c>
      <c r="N475" s="92">
        <v>0</v>
      </c>
      <c r="P475" s="6"/>
      <c r="Q475" s="6"/>
      <c r="R475" s="6"/>
    </row>
    <row r="476" spans="1:18" ht="13.5" thickBot="1" x14ac:dyDescent="0.25">
      <c r="B476" s="216"/>
      <c r="C476" s="390"/>
      <c r="D476" s="390" t="s">
        <v>81</v>
      </c>
      <c r="E476" s="446">
        <f t="shared" ref="E476:N476" si="86">SUM(E475:E475)</f>
        <v>181</v>
      </c>
      <c r="F476" s="860">
        <f t="shared" si="86"/>
        <v>0</v>
      </c>
      <c r="G476" s="221">
        <f t="shared" si="86"/>
        <v>20</v>
      </c>
      <c r="H476" s="132">
        <f t="shared" si="86"/>
        <v>20</v>
      </c>
      <c r="I476" s="221">
        <f t="shared" si="86"/>
        <v>20</v>
      </c>
      <c r="J476" s="222">
        <f t="shared" si="86"/>
        <v>0</v>
      </c>
      <c r="K476" s="220">
        <f t="shared" si="86"/>
        <v>0</v>
      </c>
      <c r="L476" s="216">
        <f t="shared" si="86"/>
        <v>0</v>
      </c>
      <c r="M476" s="63">
        <f t="shared" si="86"/>
        <v>0</v>
      </c>
      <c r="N476" s="390">
        <f t="shared" si="86"/>
        <v>0</v>
      </c>
      <c r="P476" s="6"/>
      <c r="Q476" s="6"/>
      <c r="R476" s="6"/>
    </row>
    <row r="477" spans="1:18" x14ac:dyDescent="0.2">
      <c r="B477" s="279"/>
      <c r="C477" s="279"/>
      <c r="D477" s="279"/>
      <c r="E477" s="436"/>
      <c r="F477" s="869"/>
      <c r="G477" s="278"/>
      <c r="H477" s="278"/>
      <c r="I477" s="278"/>
      <c r="J477" s="278"/>
      <c r="K477" s="278"/>
      <c r="L477" s="279"/>
      <c r="M477" s="279"/>
      <c r="N477" s="279"/>
      <c r="P477" s="6"/>
      <c r="Q477" s="6"/>
      <c r="R477" s="6"/>
    </row>
    <row r="478" spans="1:18" x14ac:dyDescent="0.2">
      <c r="B478" s="279"/>
      <c r="C478" s="279"/>
      <c r="D478" s="279"/>
      <c r="E478" s="436"/>
      <c r="F478" s="869"/>
      <c r="G478" s="278"/>
      <c r="H478" s="278"/>
      <c r="I478" s="278"/>
      <c r="J478" s="278"/>
      <c r="K478" s="278"/>
      <c r="L478" s="279"/>
      <c r="M478" s="279"/>
      <c r="N478" s="279"/>
      <c r="P478" s="6"/>
      <c r="Q478" s="6"/>
      <c r="R478" s="6"/>
    </row>
    <row r="479" spans="1:18" x14ac:dyDescent="0.2">
      <c r="B479" s="279"/>
      <c r="C479" s="279"/>
      <c r="D479" s="279"/>
      <c r="E479" s="436"/>
      <c r="F479" s="869"/>
      <c r="G479" s="278"/>
      <c r="H479" s="278"/>
      <c r="I479" s="278"/>
      <c r="J479" s="278"/>
      <c r="K479" s="278"/>
      <c r="L479" s="279"/>
      <c r="M479" s="279"/>
      <c r="N479" s="279"/>
      <c r="P479" s="6"/>
      <c r="Q479" s="6"/>
      <c r="R479" s="6"/>
    </row>
    <row r="480" spans="1:18" x14ac:dyDescent="0.2">
      <c r="B480" s="279"/>
      <c r="C480" s="279"/>
      <c r="D480" s="279"/>
      <c r="E480" s="436"/>
      <c r="F480" s="869"/>
      <c r="G480" s="278"/>
      <c r="H480" s="278"/>
      <c r="I480" s="278"/>
      <c r="J480" s="278"/>
      <c r="K480" s="278"/>
      <c r="L480" s="279"/>
      <c r="M480" s="279"/>
      <c r="N480" s="279"/>
      <c r="P480" s="6"/>
      <c r="Q480" s="6"/>
      <c r="R480" s="6"/>
    </row>
    <row r="481" spans="1:18" x14ac:dyDescent="0.2">
      <c r="B481" s="279"/>
      <c r="C481" s="279"/>
      <c r="D481" s="279"/>
      <c r="E481" s="436"/>
      <c r="F481" s="869"/>
      <c r="G481" s="278"/>
      <c r="H481" s="278"/>
      <c r="I481" s="278"/>
      <c r="J481" s="278"/>
      <c r="K481" s="278"/>
      <c r="L481" s="279"/>
      <c r="M481" s="279"/>
      <c r="N481" s="279"/>
      <c r="P481" s="6"/>
      <c r="Q481" s="6"/>
      <c r="R481" s="6"/>
    </row>
    <row r="482" spans="1:18" ht="15" x14ac:dyDescent="0.25">
      <c r="B482" s="1126" t="s">
        <v>176</v>
      </c>
      <c r="C482" s="1127"/>
      <c r="D482" s="1127"/>
      <c r="E482" s="416"/>
      <c r="F482" s="869"/>
      <c r="G482" s="277"/>
      <c r="H482" s="278"/>
      <c r="I482" s="278"/>
      <c r="J482" s="278"/>
      <c r="K482" s="278"/>
      <c r="L482" s="279"/>
      <c r="M482" s="279"/>
      <c r="N482" s="279"/>
      <c r="P482" s="6"/>
      <c r="Q482" s="6"/>
      <c r="R482" s="6"/>
    </row>
    <row r="483" spans="1:18" ht="13.5" thickBot="1" x14ac:dyDescent="0.25">
      <c r="B483" s="443"/>
      <c r="C483" s="279"/>
      <c r="D483" s="279"/>
      <c r="E483" s="436"/>
      <c r="F483" s="869"/>
      <c r="G483" s="278"/>
      <c r="H483" s="278"/>
      <c r="I483" s="278"/>
      <c r="J483" s="278"/>
      <c r="K483" s="278"/>
      <c r="L483" s="279"/>
      <c r="M483" s="279"/>
      <c r="N483" s="279"/>
      <c r="P483" s="6"/>
      <c r="Q483" s="6"/>
      <c r="R483" s="6"/>
    </row>
    <row r="484" spans="1:18" ht="13.5" thickBot="1" x14ac:dyDescent="0.25">
      <c r="B484" s="280"/>
      <c r="C484" s="281"/>
      <c r="D484" s="281"/>
      <c r="E484" s="282"/>
      <c r="F484" s="950"/>
      <c r="G484" s="283"/>
      <c r="H484" s="283"/>
      <c r="I484" s="283"/>
      <c r="J484" s="284"/>
      <c r="K484" s="284"/>
      <c r="L484" s="285"/>
      <c r="M484" s="285"/>
      <c r="N484" s="286"/>
      <c r="P484" s="6"/>
      <c r="Q484" s="6"/>
      <c r="R484" s="6"/>
    </row>
    <row r="485" spans="1:18" ht="13.5" thickBot="1" x14ac:dyDescent="0.25">
      <c r="B485" s="287"/>
      <c r="C485" s="245" t="s">
        <v>69</v>
      </c>
      <c r="D485" s="399"/>
      <c r="E485" s="400"/>
      <c r="F485" s="951"/>
      <c r="G485" s="290"/>
      <c r="H485" s="290"/>
      <c r="I485" s="290"/>
      <c r="J485" s="291"/>
      <c r="K485" s="291"/>
      <c r="L485" s="288"/>
      <c r="M485" s="288"/>
      <c r="N485" s="292"/>
      <c r="P485" s="6"/>
      <c r="Q485" s="6"/>
      <c r="R485" s="6"/>
    </row>
    <row r="486" spans="1:18" x14ac:dyDescent="0.2">
      <c r="B486" s="287"/>
      <c r="C486" s="293" t="s">
        <v>101</v>
      </c>
      <c r="D486" s="293"/>
      <c r="E486" s="294"/>
      <c r="F486" s="951"/>
      <c r="G486" s="290"/>
      <c r="H486" s="290"/>
      <c r="I486" s="290"/>
      <c r="J486" s="291"/>
      <c r="K486" s="291"/>
      <c r="L486" s="288"/>
      <c r="M486" s="288"/>
      <c r="N486" s="292"/>
      <c r="P486" s="6"/>
      <c r="Q486" s="6"/>
      <c r="R486" s="6"/>
    </row>
    <row r="487" spans="1:18" ht="18.75" thickBot="1" x14ac:dyDescent="0.3">
      <c r="B487" s="295"/>
      <c r="C487" s="296"/>
      <c r="D487" s="296"/>
      <c r="E487" s="297"/>
      <c r="F487" s="952"/>
      <c r="G487" s="298"/>
      <c r="H487" s="298"/>
      <c r="I487" s="298"/>
      <c r="J487" s="299"/>
      <c r="K487" s="299"/>
      <c r="L487" s="300"/>
      <c r="M487" s="300"/>
      <c r="N487" s="301"/>
      <c r="P487" s="6"/>
      <c r="Q487" s="6"/>
      <c r="R487" s="4"/>
    </row>
    <row r="488" spans="1:18" s="4" customFormat="1" ht="25.5" thickBot="1" x14ac:dyDescent="0.3">
      <c r="B488" s="208"/>
      <c r="C488" s="209"/>
      <c r="D488" s="210" t="s">
        <v>0</v>
      </c>
      <c r="E488" s="211" t="s">
        <v>345</v>
      </c>
      <c r="F488" s="949" t="s">
        <v>346</v>
      </c>
      <c r="G488" s="212" t="s">
        <v>347</v>
      </c>
      <c r="H488" s="213" t="s">
        <v>348</v>
      </c>
      <c r="I488" s="213" t="s">
        <v>349</v>
      </c>
      <c r="J488" s="214" t="s">
        <v>350</v>
      </c>
      <c r="K488" s="215" t="s">
        <v>351</v>
      </c>
      <c r="L488" s="62" t="s">
        <v>7</v>
      </c>
      <c r="M488" s="216" t="s">
        <v>8</v>
      </c>
      <c r="N488" s="63" t="s">
        <v>352</v>
      </c>
      <c r="R488" s="6"/>
    </row>
    <row r="489" spans="1:18" ht="13.5" thickBot="1" x14ac:dyDescent="0.25">
      <c r="A489" s="1">
        <v>147</v>
      </c>
      <c r="B489" s="684"/>
      <c r="C489" s="78">
        <v>3539</v>
      </c>
      <c r="D489" s="636" t="s">
        <v>177</v>
      </c>
      <c r="E489" s="543">
        <v>1166</v>
      </c>
      <c r="F489" s="922">
        <v>1166</v>
      </c>
      <c r="G489" s="962">
        <v>1166</v>
      </c>
      <c r="H489" s="362">
        <v>742</v>
      </c>
      <c r="I489" s="362">
        <v>1166</v>
      </c>
      <c r="J489" s="638">
        <v>1166</v>
      </c>
      <c r="K489" s="34">
        <f>J489-F489</f>
        <v>0</v>
      </c>
      <c r="L489" s="479">
        <v>1166</v>
      </c>
      <c r="M489" s="477">
        <v>1166</v>
      </c>
      <c r="N489" s="636">
        <v>1166</v>
      </c>
      <c r="P489" s="6"/>
      <c r="Q489" s="6"/>
      <c r="R489" s="6"/>
    </row>
    <row r="490" spans="1:18" ht="13.5" thickBot="1" x14ac:dyDescent="0.25">
      <c r="B490" s="216"/>
      <c r="C490" s="390"/>
      <c r="D490" s="734" t="s">
        <v>47</v>
      </c>
      <c r="E490" s="735">
        <f t="shared" ref="E490:J490" si="87">SUM(E489)</f>
        <v>1166</v>
      </c>
      <c r="F490" s="892">
        <f t="shared" si="87"/>
        <v>1166</v>
      </c>
      <c r="G490" s="132">
        <f t="shared" si="87"/>
        <v>1166</v>
      </c>
      <c r="H490" s="132">
        <f t="shared" si="87"/>
        <v>742</v>
      </c>
      <c r="I490" s="132">
        <f t="shared" si="87"/>
        <v>1166</v>
      </c>
      <c r="J490" s="435">
        <f t="shared" si="87"/>
        <v>1166</v>
      </c>
      <c r="K490" s="132">
        <f>J490-F490</f>
        <v>0</v>
      </c>
      <c r="L490" s="216">
        <f>SUM(L489)</f>
        <v>1166</v>
      </c>
      <c r="M490" s="63">
        <f>SUM(M489)</f>
        <v>1166</v>
      </c>
      <c r="N490" s="725">
        <f>SUM(N489)</f>
        <v>1166</v>
      </c>
      <c r="P490" s="6"/>
      <c r="Q490" s="6"/>
      <c r="R490" s="6"/>
    </row>
    <row r="491" spans="1:18" x14ac:dyDescent="0.2">
      <c r="B491" s="200"/>
      <c r="C491" s="200"/>
      <c r="D491" s="845"/>
      <c r="E491" s="846"/>
      <c r="F491" s="884"/>
      <c r="G491" s="393"/>
      <c r="H491" s="393"/>
      <c r="I491" s="393"/>
      <c r="J491" s="394"/>
      <c r="K491" s="393"/>
      <c r="L491" s="200"/>
      <c r="M491" s="200"/>
      <c r="N491" s="200"/>
      <c r="P491" s="6"/>
      <c r="Q491" s="6"/>
      <c r="R491" s="6"/>
    </row>
    <row r="492" spans="1:18" x14ac:dyDescent="0.2">
      <c r="B492" s="200"/>
      <c r="C492" s="200"/>
      <c r="D492" s="845"/>
      <c r="E492" s="846"/>
      <c r="F492" s="884"/>
      <c r="G492" s="393"/>
      <c r="H492" s="393"/>
      <c r="I492" s="393"/>
      <c r="J492" s="394"/>
      <c r="K492" s="393"/>
      <c r="L492" s="200"/>
      <c r="M492" s="200"/>
      <c r="N492" s="200"/>
      <c r="P492" s="6"/>
      <c r="Q492" s="6"/>
      <c r="R492" s="6"/>
    </row>
    <row r="493" spans="1:18" x14ac:dyDescent="0.2">
      <c r="B493" s="274" t="s">
        <v>178</v>
      </c>
      <c r="C493" s="275"/>
      <c r="D493" s="275"/>
      <c r="E493" s="416"/>
      <c r="F493" s="869"/>
      <c r="G493" s="278"/>
      <c r="H493" s="278"/>
      <c r="I493" s="278"/>
      <c r="J493" s="278"/>
      <c r="K493" s="278"/>
      <c r="L493" s="279"/>
      <c r="M493" s="279"/>
      <c r="N493" s="279"/>
      <c r="P493" s="6"/>
      <c r="Q493" s="6"/>
      <c r="R493" s="6"/>
    </row>
    <row r="494" spans="1:18" ht="13.5" thickBot="1" x14ac:dyDescent="0.25">
      <c r="B494" s="443"/>
      <c r="C494" s="279"/>
      <c r="D494" s="279"/>
      <c r="E494" s="436"/>
      <c r="F494" s="869"/>
      <c r="G494" s="278"/>
      <c r="H494" s="278"/>
      <c r="I494" s="278"/>
      <c r="J494" s="278"/>
      <c r="K494" s="278"/>
      <c r="L494" s="279"/>
      <c r="M494" s="279"/>
      <c r="N494" s="279"/>
      <c r="P494" s="6"/>
      <c r="Q494" s="6"/>
      <c r="R494" s="6"/>
    </row>
    <row r="495" spans="1:18" ht="13.5" thickBot="1" x14ac:dyDescent="0.25">
      <c r="B495" s="280"/>
      <c r="C495" s="281"/>
      <c r="D495" s="281"/>
      <c r="E495" s="282"/>
      <c r="F495" s="950"/>
      <c r="G495" s="283"/>
      <c r="H495" s="283"/>
      <c r="I495" s="283"/>
      <c r="J495" s="284"/>
      <c r="K495" s="284"/>
      <c r="L495" s="285"/>
      <c r="M495" s="285"/>
      <c r="N495" s="286"/>
      <c r="P495" s="6"/>
      <c r="Q495" s="6"/>
      <c r="R495" s="6"/>
    </row>
    <row r="496" spans="1:18" ht="13.5" thickBot="1" x14ac:dyDescent="0.25">
      <c r="B496" s="287"/>
      <c r="C496" s="288"/>
      <c r="D496" s="847" t="s">
        <v>32</v>
      </c>
      <c r="E496" s="289"/>
      <c r="F496" s="951"/>
      <c r="G496" s="290"/>
      <c r="H496" s="290"/>
      <c r="I496" s="290"/>
      <c r="J496" s="291"/>
      <c r="K496" s="291"/>
      <c r="L496" s="288"/>
      <c r="M496" s="288"/>
      <c r="N496" s="292"/>
      <c r="P496" s="6"/>
      <c r="Q496" s="6"/>
      <c r="R496" s="6"/>
    </row>
    <row r="497" spans="1:18" x14ac:dyDescent="0.2">
      <c r="B497" s="287"/>
      <c r="C497" s="293"/>
      <c r="D497" s="293" t="s">
        <v>48</v>
      </c>
      <c r="E497" s="294"/>
      <c r="F497" s="951"/>
      <c r="G497" s="290"/>
      <c r="H497" s="290"/>
      <c r="I497" s="290"/>
      <c r="J497" s="291"/>
      <c r="K497" s="291"/>
      <c r="L497" s="288"/>
      <c r="M497" s="288"/>
      <c r="N497" s="292"/>
      <c r="P497" s="6"/>
      <c r="Q497" s="6"/>
      <c r="R497" s="6"/>
    </row>
    <row r="498" spans="1:18" ht="18.75" thickBot="1" x14ac:dyDescent="0.3">
      <c r="B498" s="295"/>
      <c r="C498" s="296"/>
      <c r="D498" s="296"/>
      <c r="E498" s="297"/>
      <c r="F498" s="952"/>
      <c r="G498" s="298"/>
      <c r="H498" s="298"/>
      <c r="I498" s="298"/>
      <c r="J498" s="299"/>
      <c r="K498" s="299"/>
      <c r="L498" s="300"/>
      <c r="M498" s="300"/>
      <c r="N498" s="301"/>
      <c r="P498" s="6"/>
      <c r="Q498" s="6"/>
      <c r="R498" s="4"/>
    </row>
    <row r="499" spans="1:18" s="4" customFormat="1" ht="25.5" thickBot="1" x14ac:dyDescent="0.3">
      <c r="B499" s="208"/>
      <c r="C499" s="209"/>
      <c r="D499" s="210" t="s">
        <v>0</v>
      </c>
      <c r="E499" s="211" t="s">
        <v>345</v>
      </c>
      <c r="F499" s="949" t="s">
        <v>346</v>
      </c>
      <c r="G499" s="212" t="s">
        <v>347</v>
      </c>
      <c r="H499" s="213" t="s">
        <v>348</v>
      </c>
      <c r="I499" s="213" t="s">
        <v>349</v>
      </c>
      <c r="J499" s="214" t="s">
        <v>350</v>
      </c>
      <c r="K499" s="215" t="s">
        <v>351</v>
      </c>
      <c r="L499" s="62" t="s">
        <v>7</v>
      </c>
      <c r="M499" s="216" t="s">
        <v>8</v>
      </c>
      <c r="N499" s="63" t="s">
        <v>352</v>
      </c>
      <c r="R499" s="6"/>
    </row>
    <row r="500" spans="1:18" ht="13.5" thickBot="1" x14ac:dyDescent="0.25">
      <c r="A500" s="1">
        <v>148</v>
      </c>
      <c r="B500" s="444">
        <v>2131</v>
      </c>
      <c r="C500" s="445">
        <v>3639</v>
      </c>
      <c r="D500" s="198" t="s">
        <v>179</v>
      </c>
      <c r="E500" s="128">
        <v>3654</v>
      </c>
      <c r="F500" s="948">
        <v>3000</v>
      </c>
      <c r="G500" s="34">
        <v>3600</v>
      </c>
      <c r="H500" s="79">
        <v>3936</v>
      </c>
      <c r="I500" s="33">
        <v>3936</v>
      </c>
      <c r="J500" s="848">
        <v>3300</v>
      </c>
      <c r="K500" s="362">
        <f>J500-F500</f>
        <v>300</v>
      </c>
      <c r="L500" s="586">
        <v>3000</v>
      </c>
      <c r="M500" s="21">
        <v>3000</v>
      </c>
      <c r="N500" s="697">
        <v>3000</v>
      </c>
      <c r="P500" s="6"/>
      <c r="Q500" s="6"/>
      <c r="R500" s="6"/>
    </row>
    <row r="501" spans="1:18" ht="13.5" thickBot="1" x14ac:dyDescent="0.25">
      <c r="B501" s="216"/>
      <c r="C501" s="390"/>
      <c r="D501" s="734" t="s">
        <v>47</v>
      </c>
      <c r="E501" s="735">
        <f>SUM(E500)</f>
        <v>3654</v>
      </c>
      <c r="F501" s="892">
        <f t="shared" ref="F501" si="88">SUM(F500)</f>
        <v>3000</v>
      </c>
      <c r="G501" s="132">
        <f>SUM(G500)</f>
        <v>3600</v>
      </c>
      <c r="H501" s="132">
        <f t="shared" ref="H501:N501" si="89">SUM(H500)</f>
        <v>3936</v>
      </c>
      <c r="I501" s="221">
        <f t="shared" si="89"/>
        <v>3936</v>
      </c>
      <c r="J501" s="435">
        <f t="shared" si="89"/>
        <v>3300</v>
      </c>
      <c r="K501" s="132">
        <f>J501-F501</f>
        <v>300</v>
      </c>
      <c r="L501" s="216">
        <f t="shared" si="89"/>
        <v>3000</v>
      </c>
      <c r="M501" s="63">
        <f t="shared" si="89"/>
        <v>3000</v>
      </c>
      <c r="N501" s="725">
        <f t="shared" si="89"/>
        <v>3000</v>
      </c>
      <c r="P501" s="6"/>
      <c r="Q501" s="6"/>
      <c r="R501" s="6"/>
    </row>
    <row r="502" spans="1:18" ht="7.5" customHeight="1" x14ac:dyDescent="0.2">
      <c r="B502" s="279"/>
      <c r="C502" s="279"/>
      <c r="D502" s="279"/>
      <c r="E502" s="436"/>
      <c r="F502" s="869"/>
      <c r="G502" s="278"/>
      <c r="H502" s="278"/>
      <c r="I502" s="278"/>
      <c r="J502" s="278"/>
      <c r="K502" s="278"/>
      <c r="L502" s="279"/>
      <c r="M502" s="279"/>
      <c r="N502" s="279"/>
      <c r="P502" s="6"/>
      <c r="Q502" s="6"/>
      <c r="R502" s="6"/>
    </row>
    <row r="503" spans="1:18" x14ac:dyDescent="0.2">
      <c r="B503" s="279"/>
      <c r="C503" s="279"/>
      <c r="D503" s="279"/>
      <c r="E503" s="436"/>
      <c r="F503" s="869"/>
      <c r="G503" s="278"/>
      <c r="H503" s="278"/>
      <c r="I503" s="278"/>
      <c r="J503" s="278"/>
      <c r="K503" s="278"/>
      <c r="L503" s="279"/>
      <c r="M503" s="279"/>
      <c r="N503" s="279"/>
      <c r="P503" s="6"/>
      <c r="Q503" s="6"/>
      <c r="R503" s="6"/>
    </row>
    <row r="504" spans="1:18" x14ac:dyDescent="0.2">
      <c r="B504" s="279"/>
      <c r="C504" s="279"/>
      <c r="D504" s="279"/>
      <c r="E504" s="436"/>
      <c r="F504" s="869"/>
      <c r="G504" s="278"/>
      <c r="H504" s="278"/>
      <c r="I504" s="278"/>
      <c r="J504" s="278"/>
      <c r="K504" s="278"/>
      <c r="L504" s="279"/>
      <c r="M504" s="279"/>
      <c r="N504" s="279"/>
      <c r="P504" s="6"/>
      <c r="Q504" s="6"/>
      <c r="R504" s="6"/>
    </row>
    <row r="505" spans="1:18" x14ac:dyDescent="0.2">
      <c r="B505" s="279"/>
      <c r="C505" s="279"/>
      <c r="D505" s="279"/>
      <c r="E505" s="436"/>
      <c r="F505" s="869"/>
      <c r="G505" s="278"/>
      <c r="H505" s="278"/>
      <c r="I505" s="278"/>
      <c r="J505" s="278"/>
      <c r="K505" s="278"/>
      <c r="L505" s="279"/>
      <c r="M505" s="279"/>
      <c r="N505" s="279"/>
      <c r="P505" s="6"/>
      <c r="Q505" s="6"/>
      <c r="R505" s="6"/>
    </row>
    <row r="506" spans="1:18" x14ac:dyDescent="0.2">
      <c r="B506" s="279"/>
      <c r="C506" s="279"/>
      <c r="D506" s="279"/>
      <c r="E506" s="436"/>
      <c r="F506" s="869"/>
      <c r="G506" s="278"/>
      <c r="H506" s="278"/>
      <c r="I506" s="278"/>
      <c r="J506" s="278"/>
      <c r="K506" s="278"/>
      <c r="L506" s="279"/>
      <c r="M506" s="279"/>
      <c r="N506" s="279"/>
      <c r="P506" s="6"/>
      <c r="Q506" s="6"/>
      <c r="R506" s="6"/>
    </row>
    <row r="507" spans="1:18" x14ac:dyDescent="0.2">
      <c r="B507" s="279"/>
      <c r="C507" s="279"/>
      <c r="D507" s="279"/>
      <c r="E507" s="436"/>
      <c r="F507" s="869"/>
      <c r="G507" s="278"/>
      <c r="H507" s="278"/>
      <c r="I507" s="278"/>
      <c r="J507" s="278"/>
      <c r="K507" s="278"/>
      <c r="L507" s="279"/>
      <c r="M507" s="279"/>
      <c r="N507" s="279"/>
      <c r="P507" s="6"/>
      <c r="Q507" s="6"/>
      <c r="R507" s="6"/>
    </row>
    <row r="508" spans="1:18" x14ac:dyDescent="0.2">
      <c r="B508" s="200"/>
      <c r="C508" s="200"/>
      <c r="D508" s="200"/>
      <c r="E508" s="396"/>
      <c r="F508" s="884"/>
      <c r="G508" s="393"/>
      <c r="H508" s="393"/>
      <c r="I508" s="393"/>
      <c r="J508" s="394"/>
      <c r="K508" s="393"/>
      <c r="L508" s="200"/>
      <c r="M508" s="200"/>
      <c r="N508" s="200"/>
      <c r="P508" s="6"/>
      <c r="Q508" s="6"/>
      <c r="R508" s="6"/>
    </row>
    <row r="509" spans="1:18" x14ac:dyDescent="0.2">
      <c r="B509" s="200"/>
      <c r="C509" s="200"/>
      <c r="D509" s="200"/>
      <c r="E509" s="396"/>
      <c r="F509" s="884"/>
      <c r="G509" s="393"/>
      <c r="H509" s="393"/>
      <c r="I509" s="393"/>
      <c r="J509" s="394"/>
      <c r="K509" s="393"/>
      <c r="L509" s="200"/>
      <c r="M509" s="200"/>
      <c r="N509" s="200"/>
      <c r="P509" s="6"/>
      <c r="Q509" s="6"/>
      <c r="R509" s="6"/>
    </row>
    <row r="510" spans="1:18" x14ac:dyDescent="0.2">
      <c r="B510" s="279"/>
      <c r="C510" s="279"/>
      <c r="D510" s="279"/>
      <c r="E510" s="436"/>
      <c r="F510" s="869"/>
      <c r="G510" s="278"/>
      <c r="H510" s="278"/>
      <c r="I510" s="278"/>
      <c r="J510" s="278"/>
      <c r="K510" s="278"/>
      <c r="L510" s="279"/>
      <c r="M510" s="279"/>
      <c r="N510" s="279"/>
      <c r="P510" s="6"/>
      <c r="Q510" s="6"/>
      <c r="R510" s="6"/>
    </row>
    <row r="511" spans="1:18" x14ac:dyDescent="0.2">
      <c r="B511" s="279"/>
      <c r="C511" s="279"/>
      <c r="D511" s="279"/>
      <c r="E511" s="436"/>
      <c r="F511" s="869"/>
      <c r="G511" s="278"/>
      <c r="H511" s="278"/>
      <c r="I511" s="278"/>
      <c r="J511" s="278"/>
      <c r="K511" s="278"/>
      <c r="L511" s="279"/>
      <c r="M511" s="279"/>
      <c r="N511" s="279"/>
      <c r="P511" s="6"/>
      <c r="Q511" s="6"/>
      <c r="R511" s="6"/>
    </row>
    <row r="512" spans="1:18" ht="28.5" customHeight="1" x14ac:dyDescent="0.2">
      <c r="B512" s="279"/>
      <c r="C512" s="279"/>
      <c r="D512" s="279"/>
      <c r="E512" s="436"/>
      <c r="F512" s="869"/>
      <c r="G512" s="278"/>
      <c r="H512" s="278"/>
      <c r="I512" s="278"/>
      <c r="J512" s="278"/>
      <c r="K512" s="278"/>
      <c r="L512" s="279"/>
      <c r="M512" s="279"/>
      <c r="N512" s="279"/>
      <c r="P512" s="6"/>
      <c r="Q512" s="6"/>
      <c r="R512" s="6"/>
    </row>
    <row r="513" spans="2:18" x14ac:dyDescent="0.2">
      <c r="B513" s="279"/>
      <c r="C513" s="279"/>
      <c r="D513" s="279"/>
      <c r="E513" s="436"/>
      <c r="F513" s="869"/>
      <c r="G513" s="278"/>
      <c r="H513" s="278"/>
      <c r="I513" s="278"/>
      <c r="J513" s="278"/>
      <c r="K513" s="278"/>
      <c r="L513" s="279"/>
      <c r="M513" s="279"/>
      <c r="N513" s="279"/>
      <c r="P513" s="6"/>
      <c r="Q513" s="6"/>
      <c r="R513" s="6"/>
    </row>
    <row r="514" spans="2:18" x14ac:dyDescent="0.2">
      <c r="B514" s="279"/>
      <c r="C514" s="279"/>
      <c r="D514" s="279"/>
      <c r="E514" s="436"/>
      <c r="F514" s="869"/>
      <c r="G514" s="278"/>
      <c r="H514" s="278"/>
      <c r="I514" s="278"/>
      <c r="J514" s="278"/>
      <c r="K514" s="278"/>
      <c r="L514" s="279"/>
      <c r="M514" s="279"/>
      <c r="N514" s="279"/>
      <c r="P514" s="6"/>
      <c r="Q514" s="6"/>
      <c r="R514" s="6"/>
    </row>
    <row r="515" spans="2:18" x14ac:dyDescent="0.2">
      <c r="B515" s="279"/>
      <c r="C515" s="279"/>
      <c r="D515" s="279"/>
      <c r="E515" s="436"/>
      <c r="F515" s="869"/>
      <c r="G515" s="278"/>
      <c r="H515" s="278"/>
      <c r="I515" s="278"/>
      <c r="J515" s="278"/>
      <c r="K515" s="278"/>
      <c r="L515" s="279"/>
      <c r="M515" s="279"/>
      <c r="N515" s="279"/>
      <c r="P515" s="6"/>
      <c r="Q515" s="6"/>
      <c r="R515" s="6"/>
    </row>
    <row r="516" spans="2:18" x14ac:dyDescent="0.2">
      <c r="B516" s="279"/>
      <c r="C516" s="279"/>
      <c r="D516" s="279"/>
      <c r="E516" s="436"/>
      <c r="F516" s="869"/>
      <c r="G516" s="278"/>
      <c r="H516" s="278"/>
      <c r="I516" s="278"/>
      <c r="J516" s="278"/>
      <c r="K516" s="278"/>
      <c r="L516" s="279"/>
      <c r="M516" s="279"/>
      <c r="N516" s="279"/>
      <c r="P516" s="6"/>
      <c r="Q516" s="6"/>
      <c r="R516" s="6"/>
    </row>
    <row r="517" spans="2:18" x14ac:dyDescent="0.2">
      <c r="B517" s="279"/>
      <c r="C517" s="279"/>
      <c r="D517" s="279"/>
      <c r="E517" s="436"/>
      <c r="F517" s="869"/>
      <c r="G517" s="278"/>
      <c r="H517" s="278"/>
      <c r="I517" s="278"/>
      <c r="J517" s="278"/>
      <c r="K517" s="278"/>
      <c r="L517" s="279"/>
      <c r="M517" s="279"/>
      <c r="N517" s="279"/>
      <c r="P517" s="6"/>
      <c r="Q517" s="6"/>
      <c r="R517" s="6"/>
    </row>
    <row r="518" spans="2:18" x14ac:dyDescent="0.2">
      <c r="B518" s="279"/>
      <c r="C518" s="279"/>
      <c r="D518" s="279"/>
      <c r="E518" s="436"/>
      <c r="F518" s="869"/>
      <c r="G518" s="278"/>
      <c r="H518" s="278"/>
      <c r="I518" s="278"/>
      <c r="J518" s="278"/>
      <c r="K518" s="278"/>
      <c r="L518" s="279"/>
      <c r="M518" s="279"/>
      <c r="N518" s="279"/>
      <c r="P518" s="6"/>
      <c r="Q518" s="6"/>
      <c r="R518" s="6"/>
    </row>
    <row r="519" spans="2:18" x14ac:dyDescent="0.2">
      <c r="B519" s="279"/>
      <c r="C519" s="279"/>
      <c r="D519" s="279"/>
      <c r="E519" s="436"/>
      <c r="F519" s="869"/>
      <c r="G519" s="278"/>
      <c r="H519" s="278"/>
      <c r="I519" s="278"/>
      <c r="J519" s="278"/>
      <c r="K519" s="278"/>
      <c r="L519" s="279"/>
      <c r="M519" s="279"/>
      <c r="N519" s="279"/>
      <c r="P519" s="6"/>
      <c r="Q519" s="6"/>
      <c r="R519" s="6"/>
    </row>
    <row r="520" spans="2:18" x14ac:dyDescent="0.2">
      <c r="B520" s="279"/>
      <c r="C520" s="279"/>
      <c r="D520" s="279"/>
      <c r="E520" s="436"/>
      <c r="F520" s="869"/>
      <c r="G520" s="278"/>
      <c r="H520" s="278"/>
      <c r="I520" s="278"/>
      <c r="J520" s="278"/>
      <c r="K520" s="278"/>
      <c r="L520" s="279"/>
      <c r="M520" s="279"/>
      <c r="N520" s="279"/>
      <c r="P520" s="6"/>
      <c r="Q520" s="6"/>
      <c r="R520" s="6"/>
    </row>
    <row r="521" spans="2:18" x14ac:dyDescent="0.2">
      <c r="B521" s="279"/>
      <c r="C521" s="279"/>
      <c r="D521" s="279"/>
      <c r="E521" s="436"/>
      <c r="F521" s="869"/>
      <c r="G521" s="278"/>
      <c r="H521" s="278"/>
      <c r="I521" s="278"/>
      <c r="J521" s="278"/>
      <c r="K521" s="278"/>
      <c r="L521" s="279"/>
      <c r="M521" s="279"/>
      <c r="N521" s="279"/>
      <c r="P521" s="6"/>
      <c r="Q521" s="6"/>
      <c r="R521" s="6"/>
    </row>
    <row r="522" spans="2:18" x14ac:dyDescent="0.2">
      <c r="B522" s="279"/>
      <c r="C522" s="279"/>
      <c r="D522" s="279"/>
      <c r="E522" s="436"/>
      <c r="F522" s="869"/>
      <c r="G522" s="278"/>
      <c r="H522" s="278"/>
      <c r="I522" s="278"/>
      <c r="J522" s="278"/>
      <c r="K522" s="278"/>
      <c r="L522" s="279"/>
      <c r="M522" s="279"/>
      <c r="N522" s="279"/>
      <c r="P522" s="6"/>
      <c r="Q522" s="6"/>
      <c r="R522" s="6"/>
    </row>
    <row r="523" spans="2:18" x14ac:dyDescent="0.2">
      <c r="B523" s="279"/>
      <c r="C523" s="279"/>
      <c r="D523" s="279"/>
      <c r="E523" s="436"/>
      <c r="F523" s="869"/>
      <c r="G523" s="278"/>
      <c r="H523" s="278"/>
      <c r="I523" s="278"/>
      <c r="J523" s="278"/>
      <c r="K523" s="278"/>
      <c r="L523" s="279"/>
      <c r="M523" s="279"/>
      <c r="N523" s="279"/>
      <c r="P523" s="6"/>
      <c r="Q523" s="6"/>
      <c r="R523" s="6"/>
    </row>
    <row r="524" spans="2:18" x14ac:dyDescent="0.2">
      <c r="B524" s="279"/>
      <c r="C524" s="279"/>
      <c r="D524" s="279"/>
      <c r="E524" s="436"/>
      <c r="F524" s="869"/>
      <c r="G524" s="278"/>
      <c r="H524" s="278"/>
      <c r="I524" s="278"/>
      <c r="J524" s="278"/>
      <c r="K524" s="278"/>
      <c r="L524" s="279"/>
      <c r="M524" s="279"/>
      <c r="N524" s="279"/>
      <c r="P524" s="6"/>
      <c r="Q524" s="6"/>
      <c r="R524" s="6"/>
    </row>
    <row r="525" spans="2:18" x14ac:dyDescent="0.2">
      <c r="B525" s="279"/>
      <c r="C525" s="279"/>
      <c r="D525" s="279"/>
      <c r="E525" s="436"/>
      <c r="F525" s="869"/>
      <c r="G525" s="278"/>
      <c r="H525" s="278"/>
      <c r="I525" s="278"/>
      <c r="J525" s="278"/>
      <c r="K525" s="278"/>
      <c r="L525" s="279"/>
      <c r="M525" s="279"/>
      <c r="N525" s="279"/>
      <c r="P525" s="6"/>
      <c r="Q525" s="6"/>
      <c r="R525" s="6"/>
    </row>
    <row r="526" spans="2:18" x14ac:dyDescent="0.2">
      <c r="B526" s="279"/>
      <c r="C526" s="279"/>
      <c r="D526" s="279"/>
      <c r="E526" s="436"/>
      <c r="F526" s="869"/>
      <c r="G526" s="278"/>
      <c r="H526" s="278"/>
      <c r="I526" s="278"/>
      <c r="J526" s="278"/>
      <c r="K526" s="278"/>
      <c r="L526" s="279"/>
      <c r="M526" s="279"/>
      <c r="N526" s="279"/>
      <c r="P526" s="6"/>
      <c r="Q526" s="6"/>
      <c r="R526" s="6"/>
    </row>
    <row r="527" spans="2:18" x14ac:dyDescent="0.2">
      <c r="B527" s="279"/>
      <c r="C527" s="279"/>
      <c r="D527" s="279"/>
      <c r="E527" s="436"/>
      <c r="F527" s="869"/>
      <c r="G527" s="278"/>
      <c r="H527" s="278"/>
      <c r="I527" s="278"/>
      <c r="J527" s="278"/>
      <c r="K527" s="278"/>
      <c r="L527" s="279"/>
      <c r="M527" s="279"/>
      <c r="N527" s="279"/>
      <c r="P527" s="6"/>
      <c r="Q527" s="6"/>
      <c r="R527" s="6"/>
    </row>
    <row r="528" spans="2:18" x14ac:dyDescent="0.2">
      <c r="B528" s="279"/>
      <c r="C528" s="279"/>
      <c r="D528" s="279"/>
      <c r="E528" s="436"/>
      <c r="F528" s="869"/>
      <c r="G528" s="278"/>
      <c r="H528" s="278"/>
      <c r="I528" s="278"/>
      <c r="J528" s="278"/>
      <c r="K528" s="278"/>
      <c r="L528" s="279"/>
      <c r="M528" s="279"/>
      <c r="N528" s="279"/>
      <c r="P528" s="6"/>
      <c r="Q528" s="6"/>
      <c r="R528" s="6"/>
    </row>
    <row r="529" spans="2:18" x14ac:dyDescent="0.2">
      <c r="B529" s="279"/>
      <c r="C529" s="279"/>
      <c r="D529" s="279"/>
      <c r="E529" s="436"/>
      <c r="F529" s="869"/>
      <c r="G529" s="278"/>
      <c r="H529" s="278"/>
      <c r="I529" s="278"/>
      <c r="J529" s="278"/>
      <c r="K529" s="278"/>
      <c r="L529" s="279"/>
      <c r="M529" s="279"/>
      <c r="N529" s="279"/>
      <c r="P529" s="6"/>
      <c r="Q529" s="6"/>
      <c r="R529" s="6"/>
    </row>
    <row r="530" spans="2:18" x14ac:dyDescent="0.2">
      <c r="B530" s="279"/>
      <c r="C530" s="279"/>
      <c r="D530" s="279"/>
      <c r="E530" s="436"/>
      <c r="F530" s="869"/>
      <c r="G530" s="278"/>
      <c r="H530" s="278"/>
      <c r="I530" s="278"/>
      <c r="J530" s="278"/>
      <c r="K530" s="278"/>
      <c r="L530" s="279"/>
      <c r="M530" s="279"/>
      <c r="N530" s="279"/>
      <c r="P530" s="6"/>
      <c r="Q530" s="6"/>
      <c r="R530" s="6"/>
    </row>
    <row r="531" spans="2:18" x14ac:dyDescent="0.2">
      <c r="B531" s="279"/>
      <c r="C531" s="279"/>
      <c r="D531" s="279"/>
      <c r="E531" s="436"/>
      <c r="F531" s="869"/>
      <c r="G531" s="278"/>
      <c r="H531" s="278"/>
      <c r="I531" s="278"/>
      <c r="J531" s="278"/>
      <c r="K531" s="278"/>
      <c r="L531" s="279"/>
      <c r="M531" s="279"/>
      <c r="N531" s="279"/>
      <c r="P531" s="6"/>
      <c r="Q531" s="6"/>
      <c r="R531" s="6"/>
    </row>
    <row r="532" spans="2:18" x14ac:dyDescent="0.2">
      <c r="B532" s="279"/>
      <c r="C532" s="279"/>
      <c r="D532" s="279"/>
      <c r="E532" s="436"/>
      <c r="F532" s="869"/>
      <c r="G532" s="278"/>
      <c r="H532" s="278"/>
      <c r="I532" s="278"/>
      <c r="J532" s="278"/>
      <c r="K532" s="278"/>
      <c r="L532" s="279"/>
      <c r="M532" s="279"/>
      <c r="N532" s="279"/>
      <c r="P532" s="6"/>
      <c r="Q532" s="6"/>
      <c r="R532" s="6"/>
    </row>
    <row r="533" spans="2:18" x14ac:dyDescent="0.2">
      <c r="B533" s="279"/>
      <c r="C533" s="279"/>
      <c r="D533" s="279"/>
      <c r="E533" s="436"/>
      <c r="F533" s="869"/>
      <c r="G533" s="278"/>
      <c r="H533" s="278"/>
      <c r="I533" s="278"/>
      <c r="J533" s="278"/>
      <c r="K533" s="278"/>
      <c r="L533" s="279"/>
      <c r="M533" s="279"/>
      <c r="N533" s="279"/>
      <c r="P533" s="6"/>
      <c r="Q533" s="6"/>
      <c r="R533" s="6"/>
    </row>
    <row r="534" spans="2:18" x14ac:dyDescent="0.2">
      <c r="B534" s="279"/>
      <c r="C534" s="279"/>
      <c r="D534" s="279"/>
      <c r="E534" s="436"/>
      <c r="F534" s="869"/>
      <c r="G534" s="278"/>
      <c r="H534" s="278"/>
      <c r="I534" s="278"/>
      <c r="J534" s="278"/>
      <c r="K534" s="278"/>
      <c r="L534" s="279"/>
      <c r="M534" s="279"/>
      <c r="N534" s="279"/>
      <c r="P534" s="6"/>
      <c r="Q534" s="6"/>
      <c r="R534" s="6"/>
    </row>
    <row r="535" spans="2:18" x14ac:dyDescent="0.2">
      <c r="B535" s="279"/>
      <c r="C535" s="279"/>
      <c r="D535" s="279"/>
      <c r="E535" s="436"/>
      <c r="F535" s="869"/>
      <c r="G535" s="278"/>
      <c r="H535" s="278"/>
      <c r="I535" s="278"/>
      <c r="J535" s="278"/>
      <c r="K535" s="278"/>
      <c r="L535" s="279"/>
      <c r="M535" s="279"/>
      <c r="N535" s="279"/>
      <c r="P535" s="6"/>
      <c r="Q535" s="6"/>
      <c r="R535" s="6"/>
    </row>
    <row r="536" spans="2:18" x14ac:dyDescent="0.2">
      <c r="B536" s="279"/>
      <c r="C536" s="279"/>
      <c r="D536" s="279"/>
      <c r="E536" s="436"/>
      <c r="F536" s="869"/>
      <c r="G536" s="278"/>
      <c r="H536" s="278"/>
      <c r="I536" s="278"/>
      <c r="J536" s="278"/>
      <c r="K536" s="278"/>
      <c r="L536" s="279"/>
      <c r="M536" s="279"/>
      <c r="N536" s="279"/>
      <c r="P536" s="6"/>
      <c r="Q536" s="6"/>
      <c r="R536" s="6"/>
    </row>
    <row r="537" spans="2:18" ht="7.5" customHeight="1" x14ac:dyDescent="0.2">
      <c r="B537" s="279"/>
      <c r="C537" s="279"/>
      <c r="D537" s="279"/>
      <c r="E537" s="436"/>
      <c r="F537" s="869"/>
      <c r="G537" s="278"/>
      <c r="H537" s="278"/>
      <c r="I537" s="278"/>
      <c r="J537" s="278"/>
      <c r="K537" s="278"/>
      <c r="L537" s="279"/>
      <c r="M537" s="279"/>
      <c r="N537" s="279"/>
      <c r="P537" s="6"/>
      <c r="Q537" s="6"/>
      <c r="R537" s="6"/>
    </row>
    <row r="538" spans="2:18" ht="18" customHeight="1" x14ac:dyDescent="0.2">
      <c r="B538" s="279"/>
      <c r="C538" s="279"/>
      <c r="D538" s="279"/>
      <c r="E538" s="436"/>
      <c r="F538" s="869"/>
      <c r="G538" s="278"/>
      <c r="H538" s="278"/>
      <c r="I538" s="278"/>
      <c r="J538" s="278"/>
      <c r="K538" s="278"/>
      <c r="L538" s="279"/>
      <c r="M538" s="279"/>
      <c r="N538" s="279"/>
      <c r="P538" s="6"/>
      <c r="Q538" s="6"/>
      <c r="R538" s="6"/>
    </row>
    <row r="539" spans="2:18" x14ac:dyDescent="0.2">
      <c r="B539" s="279"/>
      <c r="C539" s="279"/>
      <c r="D539" s="279"/>
      <c r="E539" s="436"/>
      <c r="F539" s="869"/>
      <c r="G539" s="278"/>
      <c r="H539" s="278"/>
      <c r="I539" s="278"/>
      <c r="J539" s="278"/>
      <c r="K539" s="278"/>
      <c r="L539" s="279"/>
      <c r="M539" s="279"/>
      <c r="N539" s="279"/>
      <c r="P539" s="6"/>
      <c r="Q539" s="6"/>
      <c r="R539" s="6"/>
    </row>
    <row r="540" spans="2:18" x14ac:dyDescent="0.2">
      <c r="B540" s="279"/>
      <c r="C540" s="279"/>
      <c r="D540" s="279"/>
      <c r="E540" s="436"/>
      <c r="F540" s="869"/>
      <c r="G540" s="278"/>
      <c r="H540" s="278"/>
      <c r="I540" s="278"/>
      <c r="J540" s="278"/>
      <c r="K540" s="278"/>
      <c r="L540" s="279"/>
      <c r="M540" s="279"/>
      <c r="N540" s="279"/>
      <c r="P540" s="6"/>
      <c r="Q540" s="6"/>
      <c r="R540" s="6"/>
    </row>
    <row r="541" spans="2:18" x14ac:dyDescent="0.2">
      <c r="B541" s="279"/>
      <c r="C541" s="279"/>
      <c r="D541" s="279"/>
      <c r="E541" s="436"/>
      <c r="F541" s="869"/>
      <c r="G541" s="278"/>
      <c r="H541" s="278"/>
      <c r="I541" s="278"/>
      <c r="J541" s="278"/>
      <c r="K541" s="278"/>
      <c r="L541" s="279"/>
      <c r="M541" s="279"/>
      <c r="N541" s="279"/>
      <c r="P541" s="6"/>
      <c r="Q541" s="6"/>
      <c r="R541" s="6"/>
    </row>
    <row r="542" spans="2:18" x14ac:dyDescent="0.2">
      <c r="B542" s="279"/>
      <c r="C542" s="279"/>
      <c r="D542" s="279"/>
      <c r="E542" s="436"/>
      <c r="F542" s="869"/>
      <c r="G542" s="278"/>
      <c r="H542" s="278"/>
      <c r="I542" s="278"/>
      <c r="J542" s="278"/>
      <c r="K542" s="278"/>
      <c r="L542" s="279"/>
      <c r="M542" s="279"/>
      <c r="N542" s="279"/>
      <c r="P542" s="6"/>
      <c r="Q542" s="6"/>
      <c r="R542" s="6"/>
    </row>
    <row r="543" spans="2:18" x14ac:dyDescent="0.2">
      <c r="B543" s="279"/>
      <c r="C543" s="279"/>
      <c r="D543" s="279"/>
      <c r="E543" s="436"/>
      <c r="F543" s="869"/>
      <c r="G543" s="278"/>
      <c r="H543" s="278"/>
      <c r="I543" s="278"/>
      <c r="J543" s="278"/>
      <c r="K543" s="278"/>
      <c r="L543" s="279"/>
      <c r="M543" s="279"/>
      <c r="N543" s="279"/>
      <c r="P543" s="6"/>
      <c r="Q543" s="6"/>
      <c r="R543" s="6"/>
    </row>
    <row r="544" spans="2:18" x14ac:dyDescent="0.2">
      <c r="B544" s="279"/>
      <c r="C544" s="279"/>
      <c r="D544" s="279"/>
      <c r="E544" s="436"/>
      <c r="F544" s="869"/>
      <c r="G544" s="278"/>
      <c r="H544" s="278"/>
      <c r="I544" s="278"/>
      <c r="J544" s="278"/>
      <c r="K544" s="278"/>
      <c r="L544" s="279"/>
      <c r="M544" s="279"/>
      <c r="N544" s="279"/>
      <c r="P544" s="6"/>
      <c r="Q544" s="6"/>
      <c r="R544" s="6"/>
    </row>
    <row r="545" spans="2:18" x14ac:dyDescent="0.2">
      <c r="B545" s="279"/>
      <c r="C545" s="279"/>
      <c r="D545" s="279"/>
      <c r="E545" s="436"/>
      <c r="F545" s="869"/>
      <c r="G545" s="278"/>
      <c r="H545" s="278"/>
      <c r="I545" s="278"/>
      <c r="J545" s="278"/>
      <c r="K545" s="278"/>
      <c r="L545" s="279"/>
      <c r="M545" s="279"/>
      <c r="N545" s="279"/>
      <c r="P545" s="6"/>
      <c r="Q545" s="6"/>
      <c r="R545" s="6"/>
    </row>
    <row r="546" spans="2:18" x14ac:dyDescent="0.2">
      <c r="B546" s="279"/>
      <c r="C546" s="279"/>
      <c r="D546" s="279"/>
      <c r="E546" s="436"/>
      <c r="F546" s="869"/>
      <c r="G546" s="278"/>
      <c r="H546" s="278"/>
      <c r="I546" s="278"/>
      <c r="J546" s="278"/>
      <c r="K546" s="278"/>
      <c r="L546" s="279"/>
      <c r="M546" s="279"/>
      <c r="N546" s="279"/>
      <c r="P546" s="6"/>
      <c r="Q546" s="6"/>
      <c r="R546" s="6"/>
    </row>
    <row r="547" spans="2:18" x14ac:dyDescent="0.2">
      <c r="B547" s="279"/>
      <c r="C547" s="279"/>
      <c r="D547" s="279"/>
      <c r="E547" s="436"/>
      <c r="F547" s="869"/>
      <c r="G547" s="278"/>
      <c r="H547" s="278"/>
      <c r="I547" s="278"/>
      <c r="J547" s="278"/>
      <c r="K547" s="278"/>
      <c r="L547" s="279"/>
      <c r="M547" s="279"/>
      <c r="N547" s="279"/>
      <c r="P547" s="6"/>
      <c r="Q547" s="6"/>
      <c r="R547" s="6"/>
    </row>
    <row r="548" spans="2:18" x14ac:dyDescent="0.2">
      <c r="B548" s="279"/>
      <c r="C548" s="279"/>
      <c r="D548" s="279"/>
      <c r="E548" s="436"/>
      <c r="F548" s="869"/>
      <c r="G548" s="278"/>
      <c r="H548" s="278"/>
      <c r="I548" s="278"/>
      <c r="J548" s="278"/>
      <c r="K548" s="278"/>
      <c r="L548" s="279"/>
      <c r="M548" s="279"/>
      <c r="N548" s="279"/>
      <c r="P548" s="6"/>
      <c r="Q548" s="6"/>
      <c r="R548" s="6"/>
    </row>
    <row r="549" spans="2:18" x14ac:dyDescent="0.2">
      <c r="B549" s="279"/>
      <c r="C549" s="279"/>
      <c r="D549" s="279"/>
      <c r="E549" s="436"/>
      <c r="F549" s="869"/>
      <c r="G549" s="278"/>
      <c r="H549" s="278"/>
      <c r="I549" s="278"/>
      <c r="J549" s="278"/>
      <c r="K549" s="278"/>
      <c r="L549" s="279"/>
      <c r="M549" s="279"/>
      <c r="N549" s="279"/>
      <c r="P549" s="6"/>
      <c r="Q549" s="6"/>
      <c r="R549" s="6"/>
    </row>
    <row r="550" spans="2:18" x14ac:dyDescent="0.2">
      <c r="B550" s="279"/>
      <c r="C550" s="279"/>
      <c r="D550" s="279"/>
      <c r="E550" s="436"/>
      <c r="F550" s="869"/>
      <c r="G550" s="278"/>
      <c r="H550" s="278"/>
      <c r="I550" s="278"/>
      <c r="J550" s="278"/>
      <c r="K550" s="278"/>
      <c r="L550" s="279"/>
      <c r="M550" s="279"/>
      <c r="N550" s="279"/>
      <c r="P550" s="6"/>
      <c r="Q550" s="6"/>
      <c r="R550" s="6"/>
    </row>
    <row r="551" spans="2:18" x14ac:dyDescent="0.2">
      <c r="B551" s="279"/>
      <c r="C551" s="279"/>
      <c r="D551" s="279"/>
      <c r="E551" s="436"/>
      <c r="F551" s="869"/>
      <c r="G551" s="278"/>
      <c r="H551" s="278"/>
      <c r="I551" s="278"/>
      <c r="J551" s="278"/>
      <c r="K551" s="278"/>
      <c r="L551" s="279"/>
      <c r="M551" s="279"/>
      <c r="N551" s="279"/>
      <c r="P551" s="6"/>
      <c r="Q551" s="6"/>
      <c r="R551" s="6"/>
    </row>
    <row r="552" spans="2:18" x14ac:dyDescent="0.2">
      <c r="B552" s="279"/>
      <c r="C552" s="279"/>
      <c r="D552" s="279"/>
      <c r="E552" s="436"/>
      <c r="F552" s="869"/>
      <c r="G552" s="278"/>
      <c r="H552" s="278"/>
      <c r="I552" s="278"/>
      <c r="J552" s="278"/>
      <c r="K552" s="278"/>
      <c r="L552" s="279"/>
      <c r="M552" s="279"/>
      <c r="N552" s="279"/>
      <c r="P552" s="6"/>
      <c r="Q552" s="6"/>
      <c r="R552" s="6"/>
    </row>
    <row r="553" spans="2:18" x14ac:dyDescent="0.2">
      <c r="B553" s="279"/>
      <c r="C553" s="279"/>
      <c r="D553" s="279"/>
      <c r="E553" s="436"/>
      <c r="F553" s="869"/>
      <c r="G553" s="278"/>
      <c r="H553" s="278"/>
      <c r="I553" s="278"/>
      <c r="J553" s="278"/>
      <c r="K553" s="278"/>
      <c r="L553" s="279"/>
      <c r="M553" s="279"/>
      <c r="N553" s="279"/>
      <c r="P553" s="6"/>
      <c r="Q553" s="6"/>
      <c r="R553" s="6"/>
    </row>
    <row r="554" spans="2:18" x14ac:dyDescent="0.2">
      <c r="B554" s="279"/>
      <c r="C554" s="279"/>
      <c r="D554" s="279"/>
      <c r="E554" s="436"/>
      <c r="F554" s="869"/>
      <c r="G554" s="278"/>
      <c r="H554" s="278"/>
      <c r="I554" s="278"/>
      <c r="J554" s="278"/>
      <c r="K554" s="278"/>
      <c r="L554" s="279"/>
      <c r="M554" s="279"/>
      <c r="N554" s="279"/>
      <c r="P554" s="6"/>
      <c r="Q554" s="6"/>
      <c r="R554" s="6"/>
    </row>
    <row r="555" spans="2:18" x14ac:dyDescent="0.2">
      <c r="B555" s="279"/>
      <c r="C555" s="279"/>
      <c r="D555" s="279"/>
      <c r="E555" s="436"/>
      <c r="F555" s="869"/>
      <c r="G555" s="278"/>
      <c r="H555" s="278"/>
      <c r="I555" s="278"/>
      <c r="J555" s="278"/>
      <c r="K555" s="278"/>
      <c r="L555" s="279"/>
      <c r="M555" s="279"/>
      <c r="N555" s="279"/>
      <c r="P555" s="6"/>
      <c r="Q555" s="6"/>
      <c r="R555" s="6"/>
    </row>
    <row r="556" spans="2:18" x14ac:dyDescent="0.2">
      <c r="B556" s="279"/>
      <c r="C556" s="279"/>
      <c r="D556" s="279"/>
      <c r="E556" s="436"/>
      <c r="F556" s="869"/>
      <c r="G556" s="278"/>
      <c r="H556" s="278"/>
      <c r="I556" s="278"/>
      <c r="J556" s="278"/>
      <c r="K556" s="278"/>
      <c r="L556" s="279"/>
      <c r="M556" s="279"/>
      <c r="N556" s="279"/>
      <c r="P556" s="6"/>
      <c r="Q556" s="6"/>
      <c r="R556" s="6"/>
    </row>
    <row r="557" spans="2:18" x14ac:dyDescent="0.2">
      <c r="B557" s="279"/>
      <c r="C557" s="279"/>
      <c r="D557" s="279"/>
      <c r="E557" s="436"/>
      <c r="F557" s="869"/>
      <c r="G557" s="278"/>
      <c r="H557" s="278"/>
      <c r="I557" s="278"/>
      <c r="J557" s="278"/>
      <c r="K557" s="278"/>
      <c r="L557" s="279"/>
      <c r="M557" s="279"/>
      <c r="N557" s="279"/>
      <c r="P557" s="6"/>
      <c r="Q557" s="6"/>
      <c r="R557" s="6"/>
    </row>
    <row r="558" spans="2:18" x14ac:dyDescent="0.2">
      <c r="B558" s="279"/>
      <c r="C558" s="279"/>
      <c r="D558" s="279"/>
      <c r="E558" s="436"/>
      <c r="F558" s="869"/>
      <c r="G558" s="278"/>
      <c r="H558" s="278"/>
      <c r="I558" s="278"/>
      <c r="J558" s="278"/>
      <c r="K558" s="278"/>
      <c r="L558" s="279"/>
      <c r="M558" s="279"/>
      <c r="N558" s="279"/>
      <c r="P558" s="6"/>
      <c r="Q558" s="6"/>
      <c r="R558" s="6"/>
    </row>
    <row r="559" spans="2:18" x14ac:dyDescent="0.2">
      <c r="B559" s="279"/>
      <c r="C559" s="279"/>
      <c r="D559" s="279"/>
      <c r="E559" s="436"/>
      <c r="F559" s="869"/>
      <c r="G559" s="278"/>
      <c r="H559" s="278"/>
      <c r="I559" s="278"/>
      <c r="J559" s="278"/>
      <c r="K559" s="278"/>
      <c r="L559" s="279"/>
      <c r="M559" s="279"/>
      <c r="N559" s="279"/>
      <c r="P559" s="6"/>
      <c r="Q559" s="6"/>
      <c r="R559" s="6"/>
    </row>
    <row r="560" spans="2:18" x14ac:dyDescent="0.2">
      <c r="B560" s="279"/>
      <c r="C560" s="279"/>
      <c r="D560" s="279"/>
      <c r="E560" s="436"/>
      <c r="F560" s="869"/>
      <c r="G560" s="278"/>
      <c r="H560" s="278"/>
      <c r="I560" s="278"/>
      <c r="J560" s="278"/>
      <c r="K560" s="278"/>
      <c r="L560" s="279"/>
      <c r="M560" s="279"/>
      <c r="N560" s="279"/>
      <c r="P560" s="6"/>
      <c r="Q560" s="6"/>
      <c r="R560" s="6"/>
    </row>
    <row r="561" spans="2:18" x14ac:dyDescent="0.2">
      <c r="B561" s="279"/>
      <c r="C561" s="279"/>
      <c r="D561" s="279"/>
      <c r="E561" s="436"/>
      <c r="F561" s="869"/>
      <c r="G561" s="278"/>
      <c r="H561" s="278"/>
      <c r="I561" s="278"/>
      <c r="J561" s="278"/>
      <c r="K561" s="278"/>
      <c r="L561" s="279"/>
      <c r="M561" s="279"/>
      <c r="N561" s="279"/>
      <c r="P561" s="6"/>
      <c r="Q561" s="6"/>
      <c r="R561" s="6"/>
    </row>
    <row r="562" spans="2:18" x14ac:dyDescent="0.2">
      <c r="B562" s="279"/>
      <c r="C562" s="279"/>
      <c r="D562" s="279"/>
      <c r="E562" s="436"/>
      <c r="F562" s="869"/>
      <c r="G562" s="278"/>
      <c r="H562" s="278"/>
      <c r="I562" s="278"/>
      <c r="J562" s="278"/>
      <c r="K562" s="278"/>
      <c r="L562" s="279"/>
      <c r="M562" s="279"/>
      <c r="N562" s="279"/>
      <c r="P562" s="6"/>
      <c r="Q562" s="6"/>
      <c r="R562" s="6"/>
    </row>
    <row r="563" spans="2:18" x14ac:dyDescent="0.2">
      <c r="B563" s="279"/>
      <c r="C563" s="279"/>
      <c r="D563" s="279"/>
      <c r="E563" s="436"/>
      <c r="F563" s="869"/>
      <c r="G563" s="278"/>
      <c r="H563" s="278"/>
      <c r="I563" s="278"/>
      <c r="J563" s="278"/>
      <c r="K563" s="278"/>
      <c r="L563" s="279"/>
      <c r="M563" s="279"/>
      <c r="N563" s="279"/>
      <c r="P563" s="6"/>
      <c r="Q563" s="6"/>
      <c r="R563" s="6"/>
    </row>
    <row r="564" spans="2:18" x14ac:dyDescent="0.2">
      <c r="B564" s="279"/>
      <c r="C564" s="279"/>
      <c r="D564" s="279"/>
      <c r="E564" s="436"/>
      <c r="F564" s="869"/>
      <c r="G564" s="278"/>
      <c r="H564" s="278"/>
      <c r="I564" s="278"/>
      <c r="J564" s="278"/>
      <c r="K564" s="278"/>
      <c r="L564" s="279"/>
      <c r="M564" s="279"/>
      <c r="N564" s="279"/>
      <c r="P564" s="6"/>
      <c r="Q564" s="6"/>
      <c r="R564" s="6"/>
    </row>
    <row r="565" spans="2:18" x14ac:dyDescent="0.2">
      <c r="B565" s="279"/>
      <c r="C565" s="279"/>
      <c r="D565" s="279"/>
      <c r="E565" s="436"/>
      <c r="F565" s="869"/>
      <c r="G565" s="278"/>
      <c r="H565" s="278"/>
      <c r="I565" s="278"/>
      <c r="J565" s="278"/>
      <c r="K565" s="278"/>
      <c r="L565" s="279"/>
      <c r="M565" s="279"/>
      <c r="N565" s="279"/>
      <c r="P565" s="6"/>
      <c r="Q565" s="6"/>
      <c r="R565" s="6"/>
    </row>
    <row r="566" spans="2:18" x14ac:dyDescent="0.2">
      <c r="B566" s="279"/>
      <c r="C566" s="279"/>
      <c r="D566" s="279"/>
      <c r="E566" s="436"/>
      <c r="F566" s="869"/>
      <c r="G566" s="278"/>
      <c r="H566" s="278"/>
      <c r="I566" s="278"/>
      <c r="J566" s="278"/>
      <c r="K566" s="278"/>
      <c r="L566" s="279"/>
      <c r="M566" s="279"/>
      <c r="N566" s="279"/>
      <c r="P566" s="6"/>
      <c r="Q566" s="6"/>
      <c r="R566" s="6"/>
    </row>
    <row r="567" spans="2:18" x14ac:dyDescent="0.2">
      <c r="B567" s="279"/>
      <c r="C567" s="279"/>
      <c r="D567" s="279"/>
      <c r="E567" s="436"/>
      <c r="F567" s="869"/>
      <c r="G567" s="278"/>
      <c r="H567" s="278"/>
      <c r="I567" s="278"/>
      <c r="J567" s="278"/>
      <c r="K567" s="278"/>
      <c r="L567" s="279"/>
      <c r="M567" s="279"/>
      <c r="N567" s="279"/>
      <c r="P567" s="6"/>
      <c r="Q567" s="6"/>
      <c r="R567" s="6"/>
    </row>
    <row r="568" spans="2:18" x14ac:dyDescent="0.2">
      <c r="B568" s="279"/>
      <c r="C568" s="279"/>
      <c r="D568" s="279"/>
      <c r="E568" s="436"/>
      <c r="F568" s="869"/>
      <c r="G568" s="278"/>
      <c r="H568" s="278"/>
      <c r="I568" s="278"/>
      <c r="J568" s="278"/>
      <c r="K568" s="278"/>
      <c r="L568" s="279"/>
      <c r="M568" s="279"/>
      <c r="N568" s="279"/>
      <c r="P568" s="6"/>
      <c r="Q568" s="6"/>
      <c r="R568" s="6"/>
    </row>
    <row r="569" spans="2:18" x14ac:dyDescent="0.2">
      <c r="B569" s="279"/>
      <c r="C569" s="279"/>
      <c r="D569" s="279"/>
      <c r="E569" s="436"/>
      <c r="F569" s="869"/>
      <c r="G569" s="278"/>
      <c r="H569" s="278"/>
      <c r="I569" s="278"/>
      <c r="J569" s="278"/>
      <c r="K569" s="278"/>
      <c r="L569" s="279"/>
      <c r="M569" s="279"/>
      <c r="N569" s="279"/>
      <c r="P569" s="6"/>
      <c r="Q569" s="6"/>
      <c r="R569" s="6"/>
    </row>
    <row r="570" spans="2:18" x14ac:dyDescent="0.2">
      <c r="B570" s="279"/>
      <c r="C570" s="279"/>
      <c r="D570" s="279"/>
      <c r="E570" s="436"/>
      <c r="F570" s="869"/>
      <c r="G570" s="278"/>
      <c r="H570" s="278"/>
      <c r="I570" s="278"/>
      <c r="J570" s="278"/>
      <c r="K570" s="278"/>
      <c r="L570" s="279"/>
      <c r="M570" s="279"/>
      <c r="N570" s="279"/>
      <c r="P570" s="6"/>
      <c r="Q570" s="6"/>
      <c r="R570" s="6"/>
    </row>
    <row r="571" spans="2:18" x14ac:dyDescent="0.2">
      <c r="B571" s="279"/>
      <c r="C571" s="279"/>
      <c r="D571" s="279"/>
      <c r="E571" s="436"/>
      <c r="F571" s="869"/>
      <c r="G571" s="278"/>
      <c r="H571" s="278"/>
      <c r="I571" s="278"/>
      <c r="J571" s="278"/>
      <c r="K571" s="278"/>
      <c r="L571" s="279"/>
      <c r="M571" s="279"/>
      <c r="N571" s="279"/>
      <c r="P571" s="6"/>
      <c r="Q571" s="6"/>
      <c r="R571" s="6"/>
    </row>
    <row r="572" spans="2:18" x14ac:dyDescent="0.2">
      <c r="B572" s="279"/>
      <c r="C572" s="279"/>
      <c r="D572" s="279"/>
      <c r="E572" s="436"/>
      <c r="F572" s="869"/>
      <c r="G572" s="278"/>
      <c r="H572" s="278"/>
      <c r="I572" s="278"/>
      <c r="J572" s="278"/>
      <c r="K572" s="278"/>
      <c r="L572" s="279"/>
      <c r="M572" s="279"/>
      <c r="N572" s="279"/>
      <c r="P572" s="6"/>
      <c r="Q572" s="6"/>
      <c r="R572" s="6"/>
    </row>
    <row r="573" spans="2:18" x14ac:dyDescent="0.2">
      <c r="B573" s="279"/>
      <c r="C573" s="279"/>
      <c r="D573" s="279"/>
      <c r="E573" s="436"/>
      <c r="F573" s="869"/>
      <c r="G573" s="278"/>
      <c r="H573" s="278"/>
      <c r="I573" s="278"/>
      <c r="J573" s="278"/>
      <c r="K573" s="278"/>
      <c r="L573" s="279"/>
      <c r="M573" s="279"/>
      <c r="N573" s="279"/>
      <c r="P573" s="6"/>
      <c r="Q573" s="6"/>
      <c r="R573" s="6"/>
    </row>
    <row r="574" spans="2:18" x14ac:dyDescent="0.2">
      <c r="B574" s="279"/>
      <c r="C574" s="279"/>
      <c r="D574" s="279"/>
      <c r="E574" s="436"/>
      <c r="F574" s="869"/>
      <c r="G574" s="278"/>
      <c r="H574" s="278"/>
      <c r="I574" s="278"/>
      <c r="J574" s="278"/>
      <c r="K574" s="278"/>
      <c r="L574" s="279"/>
      <c r="M574" s="279"/>
      <c r="N574" s="279"/>
      <c r="P574" s="6"/>
      <c r="Q574" s="6"/>
      <c r="R574" s="6"/>
    </row>
    <row r="575" spans="2:18" x14ac:dyDescent="0.2">
      <c r="B575" s="279"/>
      <c r="C575" s="279"/>
      <c r="D575" s="279"/>
      <c r="E575" s="436"/>
      <c r="F575" s="869"/>
      <c r="G575" s="278"/>
      <c r="H575" s="278"/>
      <c r="I575" s="278"/>
      <c r="J575" s="278"/>
      <c r="K575" s="278"/>
      <c r="L575" s="279"/>
      <c r="M575" s="279"/>
      <c r="N575" s="279"/>
      <c r="P575" s="6"/>
      <c r="Q575" s="6"/>
      <c r="R575" s="6"/>
    </row>
    <row r="576" spans="2:18" x14ac:dyDescent="0.2">
      <c r="B576" s="279"/>
      <c r="C576" s="279"/>
      <c r="D576" s="279"/>
      <c r="E576" s="436"/>
      <c r="F576" s="869"/>
      <c r="G576" s="278"/>
      <c r="H576" s="278"/>
      <c r="I576" s="278"/>
      <c r="J576" s="278"/>
      <c r="K576" s="278"/>
      <c r="L576" s="279"/>
      <c r="M576" s="279"/>
      <c r="N576" s="279"/>
      <c r="P576" s="6"/>
      <c r="Q576" s="6"/>
      <c r="R576" s="6"/>
    </row>
    <row r="577" spans="2:18" x14ac:dyDescent="0.2">
      <c r="B577" s="279"/>
      <c r="C577" s="279"/>
      <c r="D577" s="279"/>
      <c r="E577" s="436"/>
      <c r="F577" s="869"/>
      <c r="G577" s="278"/>
      <c r="H577" s="278"/>
      <c r="I577" s="278"/>
      <c r="J577" s="278"/>
      <c r="K577" s="278"/>
      <c r="L577" s="279"/>
      <c r="M577" s="279"/>
      <c r="N577" s="279"/>
      <c r="P577" s="6"/>
      <c r="Q577" s="6"/>
      <c r="R577" s="6"/>
    </row>
    <row r="578" spans="2:18" x14ac:dyDescent="0.2">
      <c r="B578" s="279"/>
      <c r="C578" s="279"/>
      <c r="D578" s="279"/>
      <c r="E578" s="436"/>
      <c r="F578" s="869"/>
      <c r="G578" s="278"/>
      <c r="H578" s="278"/>
      <c r="I578" s="278"/>
      <c r="J578" s="278"/>
      <c r="K578" s="278"/>
      <c r="L578" s="279"/>
      <c r="M578" s="279"/>
      <c r="N578" s="279"/>
      <c r="P578" s="6"/>
      <c r="Q578" s="6"/>
      <c r="R578" s="6"/>
    </row>
    <row r="579" spans="2:18" x14ac:dyDescent="0.2">
      <c r="B579" s="279"/>
      <c r="C579" s="279"/>
      <c r="D579" s="279"/>
      <c r="E579" s="436"/>
      <c r="F579" s="869"/>
      <c r="G579" s="278"/>
      <c r="H579" s="278"/>
      <c r="I579" s="278"/>
      <c r="J579" s="278"/>
      <c r="K579" s="278"/>
      <c r="L579" s="279"/>
      <c r="M579" s="279"/>
      <c r="N579" s="279"/>
      <c r="P579" s="6"/>
      <c r="Q579" s="6"/>
      <c r="R579" s="6"/>
    </row>
    <row r="580" spans="2:18" x14ac:dyDescent="0.2">
      <c r="B580" s="279"/>
      <c r="C580" s="279"/>
      <c r="D580" s="279"/>
      <c r="E580" s="436"/>
      <c r="F580" s="869"/>
      <c r="G580" s="278"/>
      <c r="H580" s="278"/>
      <c r="I580" s="278"/>
      <c r="J580" s="278"/>
      <c r="K580" s="278"/>
      <c r="L580" s="279"/>
      <c r="M580" s="279"/>
      <c r="N580" s="279"/>
      <c r="P580" s="6"/>
      <c r="Q580" s="6"/>
      <c r="R580" s="6"/>
    </row>
    <row r="581" spans="2:18" x14ac:dyDescent="0.2">
      <c r="B581" s="279"/>
      <c r="C581" s="279"/>
      <c r="D581" s="279"/>
      <c r="E581" s="436"/>
      <c r="F581" s="869"/>
      <c r="G581" s="278"/>
      <c r="H581" s="278"/>
      <c r="I581" s="278"/>
      <c r="J581" s="278"/>
      <c r="K581" s="278"/>
      <c r="L581" s="279"/>
      <c r="M581" s="279"/>
      <c r="N581" s="279"/>
      <c r="P581" s="6"/>
      <c r="Q581" s="6"/>
      <c r="R581" s="6"/>
    </row>
    <row r="582" spans="2:18" x14ac:dyDescent="0.2">
      <c r="B582" s="279"/>
      <c r="C582" s="279"/>
      <c r="D582" s="279"/>
      <c r="E582" s="436"/>
      <c r="F582" s="869"/>
      <c r="G582" s="278"/>
      <c r="H582" s="278"/>
      <c r="I582" s="278"/>
      <c r="J582" s="278"/>
      <c r="K582" s="278"/>
      <c r="L582" s="279"/>
      <c r="M582" s="279"/>
      <c r="N582" s="279"/>
      <c r="P582" s="6"/>
      <c r="Q582" s="6"/>
      <c r="R582" s="6"/>
    </row>
    <row r="583" spans="2:18" x14ac:dyDescent="0.2">
      <c r="B583" s="279"/>
      <c r="C583" s="279"/>
      <c r="D583" s="279"/>
      <c r="E583" s="436"/>
      <c r="F583" s="869"/>
      <c r="G583" s="278"/>
      <c r="H583" s="278"/>
      <c r="I583" s="278"/>
      <c r="J583" s="278"/>
      <c r="K583" s="278"/>
      <c r="L583" s="279"/>
      <c r="M583" s="279"/>
      <c r="N583" s="279"/>
      <c r="P583" s="6"/>
      <c r="Q583" s="6"/>
      <c r="R583" s="6"/>
    </row>
    <row r="584" spans="2:18" x14ac:dyDescent="0.2">
      <c r="B584" s="279"/>
      <c r="C584" s="279"/>
      <c r="D584" s="279"/>
      <c r="E584" s="436"/>
      <c r="F584" s="869"/>
      <c r="G584" s="278"/>
      <c r="H584" s="278"/>
      <c r="I584" s="278"/>
      <c r="J584" s="278"/>
      <c r="K584" s="278"/>
      <c r="L584" s="279"/>
      <c r="M584" s="279"/>
      <c r="N584" s="279"/>
      <c r="P584" s="6"/>
      <c r="Q584" s="6"/>
      <c r="R584" s="6"/>
    </row>
    <row r="585" spans="2:18" x14ac:dyDescent="0.2">
      <c r="B585" s="279"/>
      <c r="C585" s="279"/>
      <c r="D585" s="279"/>
      <c r="E585" s="436"/>
      <c r="F585" s="869"/>
      <c r="G585" s="278"/>
      <c r="H585" s="278"/>
      <c r="I585" s="278"/>
      <c r="J585" s="278"/>
      <c r="K585" s="278"/>
      <c r="L585" s="279"/>
      <c r="M585" s="279"/>
      <c r="N585" s="279"/>
      <c r="P585" s="6"/>
      <c r="Q585" s="6"/>
      <c r="R585" s="6"/>
    </row>
    <row r="586" spans="2:18" ht="4.5" customHeight="1" x14ac:dyDescent="0.2">
      <c r="B586" s="279"/>
      <c r="C586" s="279"/>
      <c r="D586" s="279"/>
      <c r="E586" s="436"/>
      <c r="F586" s="869"/>
      <c r="G586" s="278"/>
      <c r="H586" s="278"/>
      <c r="I586" s="278"/>
      <c r="J586" s="278"/>
      <c r="K586" s="278"/>
      <c r="L586" s="279"/>
      <c r="M586" s="279"/>
      <c r="N586" s="279"/>
      <c r="P586" s="6"/>
      <c r="Q586" s="6"/>
      <c r="R586" s="6"/>
    </row>
    <row r="587" spans="2:18" x14ac:dyDescent="0.2">
      <c r="B587" s="279"/>
      <c r="C587" s="279"/>
      <c r="D587" s="279"/>
      <c r="E587" s="436"/>
      <c r="F587" s="869"/>
      <c r="G587" s="278"/>
      <c r="H587" s="278"/>
      <c r="I587" s="278"/>
      <c r="J587" s="278"/>
      <c r="K587" s="278"/>
      <c r="L587" s="279"/>
      <c r="M587" s="279"/>
      <c r="N587" s="279"/>
      <c r="P587" s="6"/>
      <c r="Q587" s="6"/>
      <c r="R587" s="6"/>
    </row>
    <row r="588" spans="2:18" x14ac:dyDescent="0.2">
      <c r="B588" s="279"/>
      <c r="C588" s="279"/>
      <c r="D588" s="279"/>
      <c r="E588" s="436"/>
      <c r="F588" s="869"/>
      <c r="G588" s="278"/>
      <c r="H588" s="278"/>
      <c r="I588" s="278"/>
      <c r="J588" s="278"/>
      <c r="K588" s="278"/>
      <c r="L588" s="279"/>
      <c r="M588" s="279"/>
      <c r="N588" s="279"/>
      <c r="P588" s="6"/>
      <c r="Q588" s="6"/>
      <c r="R588" s="6"/>
    </row>
    <row r="589" spans="2:18" x14ac:dyDescent="0.2">
      <c r="B589" s="279"/>
      <c r="C589" s="279"/>
      <c r="D589" s="279"/>
      <c r="E589" s="436"/>
      <c r="F589" s="869"/>
      <c r="G589" s="278"/>
      <c r="H589" s="278"/>
      <c r="I589" s="278"/>
      <c r="J589" s="278"/>
      <c r="K589" s="278"/>
      <c r="L589" s="279"/>
      <c r="M589" s="279"/>
      <c r="N589" s="279"/>
      <c r="P589" s="6"/>
      <c r="Q589" s="6"/>
      <c r="R589" s="6"/>
    </row>
    <row r="590" spans="2:18" x14ac:dyDescent="0.2">
      <c r="B590" s="279"/>
      <c r="C590" s="279"/>
      <c r="D590" s="279"/>
      <c r="E590" s="436"/>
      <c r="F590" s="869"/>
      <c r="G590" s="278"/>
      <c r="H590" s="278"/>
      <c r="I590" s="278"/>
      <c r="J590" s="278"/>
      <c r="K590" s="278"/>
      <c r="L590" s="279"/>
      <c r="M590" s="279"/>
      <c r="N590" s="279"/>
      <c r="P590" s="6"/>
      <c r="Q590" s="6"/>
      <c r="R590" s="6"/>
    </row>
    <row r="591" spans="2:18" x14ac:dyDescent="0.2">
      <c r="B591" s="279"/>
      <c r="C591" s="279"/>
      <c r="D591" s="279"/>
      <c r="E591" s="436"/>
      <c r="F591" s="869"/>
      <c r="G591" s="278"/>
      <c r="H591" s="278"/>
      <c r="I591" s="278"/>
      <c r="J591" s="278"/>
      <c r="K591" s="278"/>
      <c r="L591" s="279"/>
      <c r="M591" s="279"/>
      <c r="N591" s="279"/>
      <c r="P591" s="6"/>
      <c r="Q591" s="6"/>
      <c r="R591" s="6"/>
    </row>
    <row r="592" spans="2:18" x14ac:dyDescent="0.2">
      <c r="B592" s="279"/>
      <c r="C592" s="279"/>
      <c r="D592" s="279"/>
      <c r="E592" s="436"/>
      <c r="F592" s="869"/>
      <c r="G592" s="278"/>
      <c r="H592" s="278"/>
      <c r="I592" s="278"/>
      <c r="J592" s="278"/>
      <c r="K592" s="278"/>
      <c r="L592" s="279"/>
      <c r="M592" s="279"/>
      <c r="N592" s="279"/>
      <c r="P592" s="6"/>
      <c r="Q592" s="6"/>
      <c r="R592" s="6"/>
    </row>
    <row r="593" spans="2:18" ht="9" customHeight="1" x14ac:dyDescent="0.2">
      <c r="B593" s="279"/>
      <c r="C593" s="279"/>
      <c r="D593" s="279"/>
      <c r="E593" s="436"/>
      <c r="F593" s="869"/>
      <c r="G593" s="278"/>
      <c r="H593" s="278"/>
      <c r="I593" s="278"/>
      <c r="J593" s="278"/>
      <c r="K593" s="278"/>
      <c r="L593" s="279"/>
      <c r="M593" s="279"/>
      <c r="N593" s="279"/>
      <c r="P593" s="6"/>
      <c r="Q593" s="6"/>
      <c r="R593" s="6"/>
    </row>
    <row r="594" spans="2:18" x14ac:dyDescent="0.2">
      <c r="B594" s="279"/>
      <c r="C594" s="279"/>
      <c r="D594" s="279"/>
      <c r="E594" s="436"/>
      <c r="F594" s="869"/>
      <c r="G594" s="278"/>
      <c r="H594" s="278"/>
      <c r="I594" s="278"/>
      <c r="J594" s="278"/>
      <c r="K594" s="278"/>
      <c r="L594" s="279"/>
      <c r="M594" s="279"/>
      <c r="N594" s="279"/>
      <c r="P594" s="6"/>
      <c r="Q594" s="6"/>
      <c r="R594" s="6"/>
    </row>
    <row r="595" spans="2:18" x14ac:dyDescent="0.2">
      <c r="B595" s="279"/>
      <c r="C595" s="279"/>
      <c r="D595" s="279"/>
      <c r="E595" s="436"/>
      <c r="F595" s="869"/>
      <c r="G595" s="278"/>
      <c r="H595" s="278"/>
      <c r="I595" s="278"/>
      <c r="J595" s="278"/>
      <c r="K595" s="278"/>
      <c r="L595" s="279"/>
      <c r="M595" s="279"/>
      <c r="N595" s="279"/>
      <c r="P595" s="6"/>
      <c r="Q595" s="6"/>
      <c r="R595" s="6"/>
    </row>
    <row r="596" spans="2:18" x14ac:dyDescent="0.2">
      <c r="B596" s="279"/>
      <c r="C596" s="279"/>
      <c r="D596" s="279"/>
      <c r="E596" s="436"/>
      <c r="F596" s="869"/>
      <c r="G596" s="278"/>
      <c r="H596" s="278"/>
      <c r="I596" s="278"/>
      <c r="J596" s="278"/>
      <c r="K596" s="278"/>
      <c r="L596" s="279"/>
      <c r="M596" s="279"/>
      <c r="N596" s="279"/>
      <c r="P596" s="6"/>
      <c r="Q596" s="6"/>
      <c r="R596" s="6"/>
    </row>
    <row r="597" spans="2:18" x14ac:dyDescent="0.2">
      <c r="B597" s="279"/>
      <c r="C597" s="279"/>
      <c r="D597" s="279"/>
      <c r="E597" s="436"/>
      <c r="F597" s="869"/>
      <c r="G597" s="278"/>
      <c r="H597" s="278"/>
      <c r="I597" s="278"/>
      <c r="J597" s="278"/>
      <c r="K597" s="278"/>
      <c r="L597" s="279"/>
      <c r="M597" s="279"/>
      <c r="N597" s="279"/>
      <c r="P597" s="6"/>
      <c r="Q597" s="6"/>
      <c r="R597" s="6"/>
    </row>
    <row r="598" spans="2:18" x14ac:dyDescent="0.2">
      <c r="B598" s="279"/>
      <c r="C598" s="279"/>
      <c r="D598" s="279"/>
      <c r="E598" s="436"/>
      <c r="F598" s="869"/>
      <c r="G598" s="278"/>
      <c r="H598" s="278"/>
      <c r="I598" s="278"/>
      <c r="J598" s="278"/>
      <c r="K598" s="278"/>
      <c r="L598" s="279"/>
      <c r="M598" s="279"/>
      <c r="N598" s="279"/>
      <c r="P598" s="6"/>
      <c r="Q598" s="6"/>
      <c r="R598" s="6"/>
    </row>
    <row r="599" spans="2:18" x14ac:dyDescent="0.2">
      <c r="B599" s="279"/>
      <c r="C599" s="279"/>
      <c r="D599" s="279"/>
      <c r="E599" s="436"/>
      <c r="F599" s="869"/>
      <c r="G599" s="278"/>
      <c r="H599" s="278"/>
      <c r="I599" s="278"/>
      <c r="J599" s="278"/>
      <c r="K599" s="278"/>
      <c r="L599" s="279"/>
      <c r="M599" s="279"/>
      <c r="N599" s="279"/>
      <c r="P599" s="6"/>
      <c r="Q599" s="6"/>
      <c r="R599" s="6"/>
    </row>
    <row r="600" spans="2:18" x14ac:dyDescent="0.2">
      <c r="B600" s="279"/>
      <c r="C600" s="279"/>
      <c r="D600" s="279"/>
      <c r="E600" s="436"/>
      <c r="F600" s="869"/>
      <c r="G600" s="278"/>
      <c r="H600" s="278"/>
      <c r="I600" s="278"/>
      <c r="J600" s="278"/>
      <c r="K600" s="278"/>
      <c r="L600" s="279"/>
      <c r="M600" s="279"/>
      <c r="N600" s="279"/>
      <c r="P600" s="6"/>
      <c r="Q600" s="6"/>
      <c r="R600" s="6"/>
    </row>
    <row r="601" spans="2:18" x14ac:dyDescent="0.2">
      <c r="B601" s="279"/>
      <c r="C601" s="279"/>
      <c r="D601" s="279"/>
      <c r="E601" s="436"/>
      <c r="F601" s="869"/>
      <c r="G601" s="278"/>
      <c r="H601" s="278"/>
      <c r="I601" s="278"/>
      <c r="J601" s="278"/>
      <c r="K601" s="278"/>
      <c r="L601" s="279"/>
      <c r="M601" s="279"/>
      <c r="N601" s="279"/>
      <c r="P601" s="6"/>
      <c r="Q601" s="6"/>
      <c r="R601" s="6"/>
    </row>
    <row r="602" spans="2:18" x14ac:dyDescent="0.2">
      <c r="B602" s="279"/>
      <c r="C602" s="279"/>
      <c r="D602" s="279"/>
      <c r="E602" s="436"/>
      <c r="F602" s="869"/>
      <c r="G602" s="278"/>
      <c r="H602" s="278"/>
      <c r="I602" s="278"/>
      <c r="J602" s="278"/>
      <c r="K602" s="278"/>
      <c r="L602" s="279"/>
      <c r="M602" s="279"/>
      <c r="N602" s="279"/>
      <c r="P602" s="6"/>
      <c r="Q602" s="6"/>
      <c r="R602" s="6"/>
    </row>
    <row r="603" spans="2:18" x14ac:dyDescent="0.2">
      <c r="B603" s="279"/>
      <c r="C603" s="279"/>
      <c r="D603" s="279"/>
      <c r="E603" s="436"/>
      <c r="F603" s="869"/>
      <c r="G603" s="278"/>
      <c r="H603" s="278"/>
      <c r="I603" s="278"/>
      <c r="J603" s="278"/>
      <c r="K603" s="278"/>
      <c r="L603" s="279"/>
      <c r="M603" s="279"/>
      <c r="N603" s="279"/>
      <c r="P603" s="6"/>
      <c r="Q603" s="6"/>
      <c r="R603" s="6"/>
    </row>
    <row r="604" spans="2:18" x14ac:dyDescent="0.2">
      <c r="B604" s="279"/>
      <c r="C604" s="279"/>
      <c r="D604" s="279"/>
      <c r="E604" s="436"/>
      <c r="F604" s="869"/>
      <c r="G604" s="278"/>
      <c r="H604" s="278"/>
      <c r="I604" s="278"/>
      <c r="J604" s="278"/>
      <c r="K604" s="278"/>
      <c r="L604" s="279"/>
      <c r="M604" s="279"/>
      <c r="N604" s="279"/>
      <c r="P604" s="6"/>
      <c r="Q604" s="6"/>
      <c r="R604" s="6"/>
    </row>
    <row r="605" spans="2:18" x14ac:dyDescent="0.2">
      <c r="B605" s="279"/>
      <c r="C605" s="279"/>
      <c r="D605" s="279"/>
      <c r="E605" s="436"/>
      <c r="F605" s="869"/>
      <c r="G605" s="278"/>
      <c r="H605" s="278"/>
      <c r="I605" s="278"/>
      <c r="J605" s="278"/>
      <c r="K605" s="278"/>
      <c r="L605" s="279"/>
      <c r="M605" s="279"/>
      <c r="N605" s="279"/>
      <c r="P605" s="6"/>
      <c r="Q605" s="6"/>
      <c r="R605" s="6"/>
    </row>
    <row r="606" spans="2:18" x14ac:dyDescent="0.2">
      <c r="P606" s="6"/>
      <c r="Q606" s="6"/>
      <c r="R606" s="6"/>
    </row>
    <row r="607" spans="2:18" x14ac:dyDescent="0.2">
      <c r="P607" s="6"/>
      <c r="Q607" s="6"/>
      <c r="R607" s="6"/>
    </row>
    <row r="608" spans="2:18" x14ac:dyDescent="0.2">
      <c r="P608" s="6"/>
      <c r="Q608" s="6"/>
      <c r="R608" s="6"/>
    </row>
    <row r="609" spans="5:18" x14ac:dyDescent="0.2">
      <c r="E609" s="1"/>
      <c r="F609" s="1"/>
      <c r="G609" s="1"/>
      <c r="H609" s="1"/>
      <c r="I609" s="1"/>
      <c r="J609" s="1"/>
      <c r="K609" s="1"/>
      <c r="P609" s="6"/>
      <c r="Q609" s="6"/>
      <c r="R609" s="6"/>
    </row>
    <row r="610" spans="5:18" x14ac:dyDescent="0.2">
      <c r="E610" s="1"/>
      <c r="F610" s="1"/>
      <c r="G610" s="1"/>
      <c r="H610" s="1"/>
      <c r="I610" s="1"/>
      <c r="J610" s="1"/>
      <c r="K610" s="1"/>
      <c r="P610" s="6"/>
      <c r="Q610" s="6"/>
      <c r="R610" s="6"/>
    </row>
    <row r="611" spans="5:18" x14ac:dyDescent="0.2">
      <c r="E611" s="1"/>
      <c r="F611" s="1"/>
      <c r="G611" s="1"/>
      <c r="H611" s="1"/>
      <c r="I611" s="1"/>
      <c r="J611" s="1"/>
      <c r="K611" s="1"/>
      <c r="P611" s="6"/>
      <c r="Q611" s="6"/>
      <c r="R611" s="6"/>
    </row>
    <row r="612" spans="5:18" x14ac:dyDescent="0.2">
      <c r="E612" s="1"/>
      <c r="F612" s="1"/>
      <c r="G612" s="1"/>
      <c r="H612" s="1"/>
      <c r="I612" s="1"/>
      <c r="J612" s="1"/>
      <c r="K612" s="1"/>
      <c r="P612" s="6"/>
      <c r="Q612" s="6"/>
      <c r="R612" s="6"/>
    </row>
    <row r="613" spans="5:18" x14ac:dyDescent="0.2">
      <c r="E613" s="1"/>
      <c r="F613" s="1"/>
      <c r="G613" s="1"/>
      <c r="H613" s="1"/>
      <c r="I613" s="1"/>
      <c r="J613" s="1"/>
      <c r="K613" s="1"/>
      <c r="P613" s="6"/>
      <c r="Q613" s="6"/>
      <c r="R613" s="6"/>
    </row>
    <row r="614" spans="5:18" x14ac:dyDescent="0.2">
      <c r="E614" s="1"/>
      <c r="F614" s="1"/>
      <c r="G614" s="1"/>
      <c r="H614" s="1"/>
      <c r="I614" s="1"/>
      <c r="J614" s="1"/>
      <c r="K614" s="1"/>
      <c r="P614" s="6"/>
      <c r="Q614" s="6"/>
      <c r="R614" s="6"/>
    </row>
    <row r="615" spans="5:18" x14ac:dyDescent="0.2">
      <c r="E615" s="1"/>
      <c r="F615" s="1"/>
      <c r="G615" s="1"/>
      <c r="H615" s="1"/>
      <c r="I615" s="1"/>
      <c r="J615" s="1"/>
      <c r="K615" s="1"/>
      <c r="P615" s="6"/>
      <c r="Q615" s="6"/>
      <c r="R615" s="6"/>
    </row>
    <row r="616" spans="5:18" x14ac:dyDescent="0.2">
      <c r="E616" s="1"/>
      <c r="F616" s="1"/>
      <c r="G616" s="1"/>
      <c r="H616" s="1"/>
      <c r="I616" s="1"/>
      <c r="J616" s="1"/>
      <c r="K616" s="1"/>
      <c r="P616" s="6"/>
      <c r="Q616" s="6"/>
    </row>
    <row r="625" spans="5:11" x14ac:dyDescent="0.2">
      <c r="E625" s="1"/>
      <c r="F625" s="1"/>
      <c r="G625" s="1"/>
      <c r="H625" s="1"/>
      <c r="I625" s="1"/>
      <c r="J625" s="1"/>
      <c r="K625" s="1"/>
    </row>
    <row r="626" spans="5:11" x14ac:dyDescent="0.2">
      <c r="E626" s="1"/>
      <c r="F626" s="1"/>
      <c r="G626" s="1"/>
      <c r="H626" s="1"/>
      <c r="I626" s="1"/>
      <c r="J626" s="1"/>
      <c r="K626" s="1"/>
    </row>
    <row r="627" spans="5:11" x14ac:dyDescent="0.2">
      <c r="E627" s="1"/>
      <c r="F627" s="1"/>
      <c r="G627" s="1"/>
      <c r="H627" s="1"/>
      <c r="I627" s="1"/>
      <c r="J627" s="1"/>
      <c r="K627" s="1"/>
    </row>
    <row r="628" spans="5:11" x14ac:dyDescent="0.2">
      <c r="E628" s="1"/>
      <c r="F628" s="1"/>
      <c r="G628" s="1"/>
      <c r="H628" s="1"/>
      <c r="I628" s="1"/>
      <c r="J628" s="1"/>
      <c r="K628" s="1"/>
    </row>
    <row r="629" spans="5:11" x14ac:dyDescent="0.2">
      <c r="E629" s="1"/>
      <c r="F629" s="1"/>
      <c r="G629" s="1"/>
      <c r="H629" s="1"/>
      <c r="I629" s="1"/>
      <c r="J629" s="1"/>
      <c r="K629" s="1"/>
    </row>
    <row r="630" spans="5:11" x14ac:dyDescent="0.2">
      <c r="E630" s="1"/>
      <c r="F630" s="1"/>
      <c r="G630" s="1"/>
      <c r="H630" s="1"/>
      <c r="I630" s="1"/>
      <c r="J630" s="1"/>
      <c r="K630" s="1"/>
    </row>
    <row r="631" spans="5:11" x14ac:dyDescent="0.2">
      <c r="E631" s="1"/>
      <c r="F631" s="1"/>
      <c r="G631" s="1"/>
      <c r="H631" s="1"/>
      <c r="I631" s="1"/>
      <c r="J631" s="1"/>
      <c r="K631" s="1"/>
    </row>
    <row r="632" spans="5:11" x14ac:dyDescent="0.2">
      <c r="E632" s="1"/>
      <c r="F632" s="1"/>
      <c r="G632" s="1"/>
      <c r="H632" s="1"/>
      <c r="I632" s="1"/>
      <c r="J632" s="1"/>
      <c r="K632" s="1"/>
    </row>
    <row r="633" spans="5:11" x14ac:dyDescent="0.2">
      <c r="E633" s="1"/>
      <c r="F633" s="1"/>
      <c r="G633" s="1"/>
      <c r="H633" s="1"/>
      <c r="I633" s="1"/>
      <c r="J633" s="1"/>
      <c r="K633" s="1"/>
    </row>
    <row r="634" spans="5:11" x14ac:dyDescent="0.2">
      <c r="E634" s="1"/>
      <c r="F634" s="1"/>
      <c r="G634" s="1"/>
      <c r="H634" s="1"/>
      <c r="I634" s="1"/>
      <c r="J634" s="1"/>
      <c r="K634" s="1"/>
    </row>
    <row r="635" spans="5:11" x14ac:dyDescent="0.2">
      <c r="E635" s="1"/>
      <c r="F635" s="1"/>
      <c r="G635" s="1"/>
      <c r="H635" s="1"/>
      <c r="I635" s="1"/>
      <c r="J635" s="1"/>
      <c r="K635" s="1"/>
    </row>
    <row r="636" spans="5:11" x14ac:dyDescent="0.2">
      <c r="E636" s="1"/>
      <c r="F636" s="1"/>
      <c r="G636" s="1"/>
      <c r="H636" s="1"/>
      <c r="I636" s="1"/>
      <c r="J636" s="1"/>
      <c r="K636" s="1"/>
    </row>
    <row r="637" spans="5:11" x14ac:dyDescent="0.2">
      <c r="E637" s="1"/>
      <c r="F637" s="1"/>
      <c r="G637" s="1"/>
      <c r="H637" s="1"/>
      <c r="I637" s="1"/>
      <c r="J637" s="1"/>
      <c r="K637" s="1"/>
    </row>
    <row r="638" spans="5:11" x14ac:dyDescent="0.2">
      <c r="E638" s="1"/>
      <c r="F638" s="1"/>
      <c r="G638" s="1"/>
      <c r="H638" s="1"/>
      <c r="I638" s="1"/>
      <c r="J638" s="1"/>
      <c r="K638" s="1"/>
    </row>
    <row r="639" spans="5:11" x14ac:dyDescent="0.2">
      <c r="E639" s="1"/>
      <c r="F639" s="1"/>
      <c r="G639" s="1"/>
      <c r="H639" s="1"/>
      <c r="I639" s="1"/>
      <c r="J639" s="1"/>
      <c r="K639" s="1"/>
    </row>
    <row r="640" spans="5:11" x14ac:dyDescent="0.2">
      <c r="E640" s="1"/>
      <c r="F640" s="1"/>
      <c r="G640" s="1"/>
      <c r="H640" s="1"/>
      <c r="I640" s="1"/>
      <c r="J640" s="1"/>
      <c r="K640" s="1"/>
    </row>
    <row r="641" spans="5:11" x14ac:dyDescent="0.2">
      <c r="E641" s="1"/>
      <c r="F641" s="1"/>
      <c r="G641" s="1"/>
      <c r="H641" s="1"/>
      <c r="I641" s="1"/>
      <c r="J641" s="1"/>
      <c r="K641" s="1"/>
    </row>
    <row r="642" spans="5:11" x14ac:dyDescent="0.2">
      <c r="E642" s="1"/>
      <c r="F642" s="1"/>
      <c r="G642" s="1"/>
      <c r="H642" s="1"/>
      <c r="I642" s="1"/>
      <c r="J642" s="1"/>
      <c r="K642" s="1"/>
    </row>
    <row r="643" spans="5:11" x14ac:dyDescent="0.2">
      <c r="E643" s="1"/>
      <c r="F643" s="1"/>
      <c r="G643" s="1"/>
      <c r="H643" s="1"/>
      <c r="I643" s="1"/>
      <c r="J643" s="1"/>
      <c r="K643" s="1"/>
    </row>
    <row r="644" spans="5:11" x14ac:dyDescent="0.2">
      <c r="E644" s="1"/>
      <c r="F644" s="1"/>
      <c r="G644" s="1"/>
      <c r="H644" s="1"/>
      <c r="I644" s="1"/>
      <c r="J644" s="1"/>
      <c r="K644" s="1"/>
    </row>
    <row r="645" spans="5:11" x14ac:dyDescent="0.2">
      <c r="E645" s="1"/>
      <c r="F645" s="1"/>
      <c r="G645" s="1"/>
      <c r="H645" s="1"/>
      <c r="I645" s="1"/>
      <c r="J645" s="1"/>
      <c r="K645" s="1"/>
    </row>
    <row r="646" spans="5:11" x14ac:dyDescent="0.2">
      <c r="E646" s="1"/>
      <c r="F646" s="1"/>
      <c r="G646" s="1"/>
      <c r="H646" s="1"/>
      <c r="I646" s="1"/>
      <c r="J646" s="1"/>
      <c r="K646" s="1"/>
    </row>
    <row r="647" spans="5:11" x14ac:dyDescent="0.2">
      <c r="E647" s="1"/>
      <c r="F647" s="1"/>
      <c r="G647" s="1"/>
      <c r="H647" s="1"/>
      <c r="I647" s="1"/>
      <c r="J647" s="1"/>
      <c r="K647" s="1"/>
    </row>
    <row r="648" spans="5:11" x14ac:dyDescent="0.2">
      <c r="E648" s="1"/>
      <c r="F648" s="1"/>
      <c r="G648" s="1"/>
      <c r="H648" s="1"/>
      <c r="I648" s="1"/>
      <c r="J648" s="1"/>
      <c r="K648" s="1"/>
    </row>
    <row r="649" spans="5:11" x14ac:dyDescent="0.2">
      <c r="E649" s="1"/>
      <c r="F649" s="1"/>
      <c r="G649" s="1"/>
      <c r="H649" s="1"/>
      <c r="I649" s="1"/>
      <c r="J649" s="1"/>
      <c r="K649" s="1"/>
    </row>
    <row r="650" spans="5:11" x14ac:dyDescent="0.2">
      <c r="E650" s="1"/>
      <c r="F650" s="1"/>
      <c r="G650" s="1"/>
      <c r="H650" s="1"/>
      <c r="I650" s="1"/>
      <c r="J650" s="1"/>
      <c r="K650" s="1"/>
    </row>
    <row r="651" spans="5:11" x14ac:dyDescent="0.2">
      <c r="E651" s="1"/>
      <c r="F651" s="1"/>
      <c r="G651" s="1"/>
      <c r="H651" s="1"/>
      <c r="I651" s="1"/>
      <c r="J651" s="1"/>
      <c r="K651" s="1"/>
    </row>
    <row r="652" spans="5:11" x14ac:dyDescent="0.2">
      <c r="E652" s="1"/>
      <c r="F652" s="1"/>
      <c r="G652" s="1"/>
      <c r="H652" s="1"/>
      <c r="I652" s="1"/>
      <c r="J652" s="1"/>
      <c r="K652" s="1"/>
    </row>
    <row r="653" spans="5:11" x14ac:dyDescent="0.2">
      <c r="E653" s="1"/>
      <c r="F653" s="1"/>
      <c r="G653" s="1"/>
      <c r="H653" s="1"/>
      <c r="I653" s="1"/>
      <c r="J653" s="1"/>
      <c r="K653" s="1"/>
    </row>
    <row r="654" spans="5:11" x14ac:dyDescent="0.2">
      <c r="E654" s="1"/>
      <c r="F654" s="1"/>
      <c r="G654" s="1"/>
      <c r="H654" s="1"/>
      <c r="I654" s="1"/>
      <c r="J654" s="1"/>
      <c r="K654" s="1"/>
    </row>
    <row r="655" spans="5:11" x14ac:dyDescent="0.2">
      <c r="E655" s="1"/>
      <c r="F655" s="1"/>
      <c r="G655" s="1"/>
      <c r="H655" s="1"/>
      <c r="I655" s="1"/>
      <c r="J655" s="1"/>
      <c r="K655" s="1"/>
    </row>
    <row r="656" spans="5:11" x14ac:dyDescent="0.2">
      <c r="E656" s="1"/>
      <c r="F656" s="1"/>
      <c r="G656" s="1"/>
      <c r="H656" s="1"/>
      <c r="I656" s="1"/>
      <c r="J656" s="1"/>
      <c r="K656" s="1"/>
    </row>
    <row r="657" spans="5:11" x14ac:dyDescent="0.2">
      <c r="E657" s="1"/>
      <c r="F657" s="1"/>
      <c r="G657" s="1"/>
      <c r="H657" s="1"/>
      <c r="I657" s="1"/>
      <c r="J657" s="1"/>
      <c r="K657" s="1"/>
    </row>
    <row r="658" spans="5:11" x14ac:dyDescent="0.2">
      <c r="E658" s="1"/>
      <c r="F658" s="1"/>
      <c r="G658" s="1"/>
      <c r="H658" s="1"/>
      <c r="I658" s="1"/>
      <c r="J658" s="1"/>
      <c r="K658" s="1"/>
    </row>
    <row r="659" spans="5:11" x14ac:dyDescent="0.2">
      <c r="E659" s="1"/>
      <c r="F659" s="1"/>
      <c r="G659" s="1"/>
      <c r="H659" s="1"/>
      <c r="I659" s="1"/>
      <c r="J659" s="1"/>
      <c r="K659" s="1"/>
    </row>
    <row r="660" spans="5:11" x14ac:dyDescent="0.2">
      <c r="E660" s="1"/>
      <c r="F660" s="1"/>
      <c r="G660" s="1"/>
      <c r="H660" s="1"/>
      <c r="I660" s="1"/>
      <c r="J660" s="1"/>
      <c r="K660" s="1"/>
    </row>
    <row r="661" spans="5:11" x14ac:dyDescent="0.2">
      <c r="E661" s="1"/>
      <c r="F661" s="1"/>
      <c r="G661" s="1"/>
      <c r="H661" s="1"/>
      <c r="I661" s="1"/>
      <c r="J661" s="1"/>
      <c r="K661" s="1"/>
    </row>
    <row r="662" spans="5:11" x14ac:dyDescent="0.2">
      <c r="E662" s="1"/>
      <c r="F662" s="1"/>
      <c r="G662" s="1"/>
      <c r="H662" s="1"/>
      <c r="I662" s="1"/>
      <c r="J662" s="1"/>
      <c r="K662" s="1"/>
    </row>
    <row r="663" spans="5:11" x14ac:dyDescent="0.2">
      <c r="E663" s="1"/>
      <c r="F663" s="1"/>
      <c r="G663" s="1"/>
      <c r="H663" s="1"/>
      <c r="I663" s="1"/>
      <c r="J663" s="1"/>
      <c r="K663" s="1"/>
    </row>
    <row r="664" spans="5:11" x14ac:dyDescent="0.2">
      <c r="E664" s="1"/>
      <c r="F664" s="1"/>
      <c r="G664" s="1"/>
      <c r="H664" s="1"/>
      <c r="I664" s="1"/>
      <c r="J664" s="1"/>
      <c r="K664" s="1"/>
    </row>
    <row r="665" spans="5:11" x14ac:dyDescent="0.2">
      <c r="E665" s="1"/>
      <c r="F665" s="1"/>
      <c r="G665" s="1"/>
      <c r="H665" s="1"/>
      <c r="I665" s="1"/>
      <c r="J665" s="1"/>
      <c r="K665" s="1"/>
    </row>
    <row r="666" spans="5:11" x14ac:dyDescent="0.2">
      <c r="E666" s="1"/>
      <c r="F666" s="1"/>
      <c r="G666" s="1"/>
      <c r="H666" s="1"/>
      <c r="I666" s="1"/>
      <c r="J666" s="1"/>
      <c r="K666" s="1"/>
    </row>
    <row r="667" spans="5:11" x14ac:dyDescent="0.2">
      <c r="E667" s="1"/>
      <c r="F667" s="1"/>
      <c r="G667" s="1"/>
      <c r="H667" s="1"/>
      <c r="I667" s="1"/>
      <c r="J667" s="1"/>
      <c r="K667" s="1"/>
    </row>
    <row r="668" spans="5:11" x14ac:dyDescent="0.2">
      <c r="E668" s="1"/>
      <c r="F668" s="1"/>
      <c r="G668" s="1"/>
      <c r="H668" s="1"/>
      <c r="I668" s="1"/>
      <c r="J668" s="1"/>
      <c r="K668" s="1"/>
    </row>
    <row r="669" spans="5:11" x14ac:dyDescent="0.2">
      <c r="E669" s="1"/>
      <c r="F669" s="1"/>
      <c r="G669" s="1"/>
      <c r="H669" s="1"/>
      <c r="I669" s="1"/>
      <c r="J669" s="1"/>
      <c r="K669" s="1"/>
    </row>
    <row r="670" spans="5:11" x14ac:dyDescent="0.2">
      <c r="E670" s="1"/>
      <c r="F670" s="1"/>
      <c r="G670" s="1"/>
      <c r="H670" s="1"/>
      <c r="I670" s="1"/>
      <c r="J670" s="1"/>
      <c r="K670" s="1"/>
    </row>
    <row r="671" spans="5:11" x14ac:dyDescent="0.2">
      <c r="E671" s="1"/>
      <c r="F671" s="1"/>
      <c r="G671" s="1"/>
      <c r="H671" s="1"/>
      <c r="I671" s="1"/>
      <c r="J671" s="1"/>
      <c r="K671" s="1"/>
    </row>
    <row r="672" spans="5:11" x14ac:dyDescent="0.2">
      <c r="E672" s="1"/>
      <c r="F672" s="1"/>
      <c r="G672" s="1"/>
      <c r="H672" s="1"/>
      <c r="I672" s="1"/>
      <c r="J672" s="1"/>
      <c r="K672" s="1"/>
    </row>
    <row r="673" spans="5:11" x14ac:dyDescent="0.2">
      <c r="E673" s="1"/>
      <c r="F673" s="1"/>
      <c r="G673" s="1"/>
      <c r="H673" s="1"/>
      <c r="I673" s="1"/>
      <c r="J673" s="1"/>
      <c r="K673" s="1"/>
    </row>
    <row r="674" spans="5:11" x14ac:dyDescent="0.2">
      <c r="E674" s="1"/>
      <c r="F674" s="1"/>
      <c r="G674" s="1"/>
      <c r="H674" s="1"/>
      <c r="I674" s="1"/>
      <c r="J674" s="1"/>
      <c r="K674" s="1"/>
    </row>
    <row r="675" spans="5:11" x14ac:dyDescent="0.2">
      <c r="E675" s="1"/>
      <c r="F675" s="1"/>
      <c r="G675" s="1"/>
      <c r="H675" s="1"/>
      <c r="I675" s="1"/>
      <c r="J675" s="1"/>
      <c r="K675" s="1"/>
    </row>
    <row r="676" spans="5:11" x14ac:dyDescent="0.2">
      <c r="E676" s="1"/>
      <c r="F676" s="1"/>
      <c r="G676" s="1"/>
      <c r="H676" s="1"/>
      <c r="I676" s="1"/>
      <c r="J676" s="1"/>
      <c r="K676" s="1"/>
    </row>
    <row r="677" spans="5:11" x14ac:dyDescent="0.2">
      <c r="E677" s="1"/>
      <c r="F677" s="1"/>
      <c r="G677" s="1"/>
      <c r="H677" s="1"/>
      <c r="I677" s="1"/>
      <c r="J677" s="1"/>
      <c r="K677" s="1"/>
    </row>
    <row r="678" spans="5:11" x14ac:dyDescent="0.2">
      <c r="E678" s="1"/>
      <c r="F678" s="1"/>
      <c r="G678" s="1"/>
      <c r="H678" s="1"/>
      <c r="I678" s="1"/>
      <c r="J678" s="1"/>
      <c r="K678" s="1"/>
    </row>
    <row r="679" spans="5:11" x14ac:dyDescent="0.2">
      <c r="E679" s="1"/>
      <c r="F679" s="1"/>
      <c r="G679" s="1"/>
      <c r="H679" s="1"/>
      <c r="I679" s="1"/>
      <c r="J679" s="1"/>
      <c r="K679" s="1"/>
    </row>
    <row r="680" spans="5:11" x14ac:dyDescent="0.2">
      <c r="E680" s="1"/>
      <c r="F680" s="1"/>
      <c r="G680" s="1"/>
      <c r="H680" s="1"/>
      <c r="I680" s="1"/>
      <c r="J680" s="1"/>
      <c r="K680" s="1"/>
    </row>
    <row r="681" spans="5:11" x14ac:dyDescent="0.2">
      <c r="E681" s="1"/>
      <c r="F681" s="1"/>
      <c r="G681" s="1"/>
      <c r="H681" s="1"/>
      <c r="I681" s="1"/>
      <c r="J681" s="1"/>
      <c r="K681" s="1"/>
    </row>
    <row r="682" spans="5:11" x14ac:dyDescent="0.2">
      <c r="E682" s="1"/>
      <c r="F682" s="1"/>
      <c r="G682" s="1"/>
      <c r="H682" s="1"/>
      <c r="I682" s="1"/>
      <c r="J682" s="1"/>
      <c r="K682" s="1"/>
    </row>
    <row r="683" spans="5:11" x14ac:dyDescent="0.2">
      <c r="E683" s="1"/>
      <c r="F683" s="1"/>
      <c r="G683" s="1"/>
      <c r="H683" s="1"/>
      <c r="I683" s="1"/>
      <c r="J683" s="1"/>
      <c r="K683" s="1"/>
    </row>
    <row r="684" spans="5:11" x14ac:dyDescent="0.2">
      <c r="E684" s="1"/>
      <c r="F684" s="1"/>
      <c r="G684" s="1"/>
      <c r="H684" s="1"/>
      <c r="I684" s="1"/>
      <c r="J684" s="1"/>
      <c r="K684" s="1"/>
    </row>
    <row r="685" spans="5:11" x14ac:dyDescent="0.2">
      <c r="E685" s="1"/>
      <c r="F685" s="1"/>
      <c r="G685" s="1"/>
      <c r="H685" s="1"/>
      <c r="I685" s="1"/>
      <c r="J685" s="1"/>
      <c r="K685" s="1"/>
    </row>
    <row r="686" spans="5:11" x14ac:dyDescent="0.2">
      <c r="E686" s="1"/>
      <c r="F686" s="1"/>
      <c r="G686" s="1"/>
      <c r="H686" s="1"/>
      <c r="I686" s="1"/>
      <c r="J686" s="1"/>
      <c r="K686" s="1"/>
    </row>
    <row r="687" spans="5:11" x14ac:dyDescent="0.2">
      <c r="E687" s="1"/>
      <c r="F687" s="1"/>
      <c r="G687" s="1"/>
      <c r="H687" s="1"/>
      <c r="I687" s="1"/>
      <c r="J687" s="1"/>
      <c r="K687" s="1"/>
    </row>
    <row r="688" spans="5:11" x14ac:dyDescent="0.2">
      <c r="E688" s="1"/>
      <c r="F688" s="1"/>
      <c r="G688" s="1"/>
      <c r="H688" s="1"/>
      <c r="I688" s="1"/>
      <c r="J688" s="1"/>
      <c r="K688" s="1"/>
    </row>
    <row r="689" spans="5:11" x14ac:dyDescent="0.2">
      <c r="E689" s="1"/>
      <c r="F689" s="1"/>
      <c r="G689" s="1"/>
      <c r="H689" s="1"/>
      <c r="I689" s="1"/>
      <c r="J689" s="1"/>
      <c r="K689" s="1"/>
    </row>
    <row r="690" spans="5:11" x14ac:dyDescent="0.2">
      <c r="E690" s="1"/>
      <c r="F690" s="1"/>
      <c r="G690" s="1"/>
      <c r="H690" s="1"/>
      <c r="I690" s="1"/>
      <c r="J690" s="1"/>
      <c r="K690" s="1"/>
    </row>
    <row r="691" spans="5:11" x14ac:dyDescent="0.2">
      <c r="E691" s="1"/>
      <c r="F691" s="1"/>
      <c r="G691" s="1"/>
      <c r="H691" s="1"/>
      <c r="I691" s="1"/>
      <c r="J691" s="1"/>
      <c r="K691" s="1"/>
    </row>
    <row r="692" spans="5:11" x14ac:dyDescent="0.2">
      <c r="E692" s="1"/>
      <c r="F692" s="1"/>
      <c r="G692" s="1"/>
      <c r="H692" s="1"/>
      <c r="I692" s="1"/>
      <c r="J692" s="1"/>
      <c r="K692" s="1"/>
    </row>
    <row r="693" spans="5:11" x14ac:dyDescent="0.2">
      <c r="E693" s="1"/>
      <c r="F693" s="1"/>
      <c r="G693" s="1"/>
      <c r="H693" s="1"/>
      <c r="I693" s="1"/>
      <c r="J693" s="1"/>
      <c r="K693" s="1"/>
    </row>
    <row r="694" spans="5:11" x14ac:dyDescent="0.2">
      <c r="E694" s="1"/>
      <c r="F694" s="1"/>
      <c r="G694" s="1"/>
      <c r="H694" s="1"/>
      <c r="I694" s="1"/>
      <c r="J694" s="1"/>
      <c r="K694" s="1"/>
    </row>
    <row r="695" spans="5:11" x14ac:dyDescent="0.2">
      <c r="E695" s="1"/>
      <c r="F695" s="1"/>
      <c r="G695" s="1"/>
      <c r="H695" s="1"/>
      <c r="I695" s="1"/>
      <c r="J695" s="1"/>
      <c r="K695" s="1"/>
    </row>
    <row r="696" spans="5:11" x14ac:dyDescent="0.2">
      <c r="E696" s="1"/>
      <c r="F696" s="1"/>
      <c r="G696" s="1"/>
      <c r="H696" s="1"/>
      <c r="I696" s="1"/>
      <c r="J696" s="1"/>
      <c r="K696" s="1"/>
    </row>
    <row r="697" spans="5:11" x14ac:dyDescent="0.2">
      <c r="E697" s="1"/>
      <c r="F697" s="1"/>
      <c r="G697" s="1"/>
      <c r="H697" s="1"/>
      <c r="I697" s="1"/>
      <c r="J697" s="1"/>
      <c r="K697" s="1"/>
    </row>
    <row r="698" spans="5:11" x14ac:dyDescent="0.2">
      <c r="E698" s="1"/>
      <c r="F698" s="1"/>
      <c r="G698" s="1"/>
      <c r="H698" s="1"/>
      <c r="I698" s="1"/>
      <c r="J698" s="1"/>
      <c r="K698" s="1"/>
    </row>
    <row r="699" spans="5:11" x14ac:dyDescent="0.2">
      <c r="E699" s="1"/>
      <c r="F699" s="1"/>
      <c r="G699" s="1"/>
      <c r="H699" s="1"/>
      <c r="I699" s="1"/>
      <c r="J699" s="1"/>
      <c r="K699" s="1"/>
    </row>
    <row r="700" spans="5:11" x14ac:dyDescent="0.2">
      <c r="E700" s="1"/>
      <c r="F700" s="1"/>
      <c r="G700" s="1"/>
      <c r="H700" s="1"/>
      <c r="I700" s="1"/>
      <c r="J700" s="1"/>
      <c r="K700" s="1"/>
    </row>
    <row r="701" spans="5:11" x14ac:dyDescent="0.2">
      <c r="E701" s="1"/>
      <c r="F701" s="1"/>
      <c r="G701" s="1"/>
      <c r="H701" s="1"/>
      <c r="I701" s="1"/>
      <c r="J701" s="1"/>
      <c r="K701" s="1"/>
    </row>
    <row r="702" spans="5:11" x14ac:dyDescent="0.2">
      <c r="E702" s="1"/>
      <c r="F702" s="1"/>
      <c r="G702" s="1"/>
      <c r="H702" s="1"/>
      <c r="I702" s="1"/>
      <c r="J702" s="1"/>
      <c r="K702" s="1"/>
    </row>
    <row r="703" spans="5:11" x14ac:dyDescent="0.2">
      <c r="E703" s="1"/>
      <c r="F703" s="1"/>
      <c r="G703" s="1"/>
      <c r="H703" s="1"/>
      <c r="I703" s="1"/>
      <c r="J703" s="1"/>
      <c r="K703" s="1"/>
    </row>
    <row r="704" spans="5:11" x14ac:dyDescent="0.2">
      <c r="E704" s="1"/>
      <c r="F704" s="1"/>
      <c r="G704" s="1"/>
      <c r="H704" s="1"/>
      <c r="I704" s="1"/>
      <c r="J704" s="1"/>
      <c r="K704" s="1"/>
    </row>
    <row r="705" spans="5:11" ht="6" customHeight="1" x14ac:dyDescent="0.2">
      <c r="E705" s="1"/>
      <c r="F705" s="1"/>
      <c r="G705" s="1"/>
      <c r="H705" s="1"/>
      <c r="I705" s="1"/>
      <c r="J705" s="1"/>
      <c r="K705" s="1"/>
    </row>
    <row r="706" spans="5:11" x14ac:dyDescent="0.2">
      <c r="E706" s="1"/>
      <c r="F706" s="1"/>
      <c r="G706" s="1"/>
      <c r="H706" s="1"/>
      <c r="I706" s="1"/>
      <c r="J706" s="1"/>
      <c r="K706" s="1"/>
    </row>
    <row r="707" spans="5:11" x14ac:dyDescent="0.2">
      <c r="E707" s="1"/>
      <c r="F707" s="1"/>
      <c r="G707" s="1"/>
      <c r="H707" s="1"/>
      <c r="I707" s="1"/>
      <c r="J707" s="1"/>
      <c r="K707" s="1"/>
    </row>
    <row r="708" spans="5:11" x14ac:dyDescent="0.2">
      <c r="E708" s="1"/>
      <c r="F708" s="1"/>
      <c r="G708" s="1"/>
      <c r="H708" s="1"/>
      <c r="I708" s="1"/>
      <c r="J708" s="1"/>
      <c r="K708" s="1"/>
    </row>
    <row r="709" spans="5:11" x14ac:dyDescent="0.2">
      <c r="E709" s="1"/>
      <c r="F709" s="1"/>
      <c r="G709" s="1"/>
      <c r="H709" s="1"/>
      <c r="I709" s="1"/>
      <c r="J709" s="1"/>
      <c r="K709" s="1"/>
    </row>
    <row r="710" spans="5:11" x14ac:dyDescent="0.2">
      <c r="E710" s="1"/>
      <c r="F710" s="1"/>
      <c r="G710" s="1"/>
      <c r="H710" s="1"/>
      <c r="I710" s="1"/>
      <c r="J710" s="1"/>
      <c r="K710" s="1"/>
    </row>
    <row r="711" spans="5:11" x14ac:dyDescent="0.2">
      <c r="E711" s="1"/>
      <c r="F711" s="1"/>
      <c r="G711" s="1"/>
      <c r="H711" s="1"/>
      <c r="I711" s="1"/>
      <c r="J711" s="1"/>
      <c r="K711" s="1"/>
    </row>
    <row r="712" spans="5:11" x14ac:dyDescent="0.2">
      <c r="E712" s="1"/>
      <c r="F712" s="1"/>
      <c r="G712" s="1"/>
      <c r="H712" s="1"/>
      <c r="I712" s="1"/>
      <c r="J712" s="1"/>
      <c r="K712" s="1"/>
    </row>
    <row r="713" spans="5:11" x14ac:dyDescent="0.2">
      <c r="E713" s="1"/>
      <c r="F713" s="1"/>
      <c r="G713" s="1"/>
      <c r="H713" s="1"/>
      <c r="I713" s="1"/>
      <c r="J713" s="1"/>
      <c r="K713" s="1"/>
    </row>
    <row r="714" spans="5:11" x14ac:dyDescent="0.2">
      <c r="E714" s="1"/>
      <c r="F714" s="1"/>
      <c r="G714" s="1"/>
      <c r="H714" s="1"/>
      <c r="I714" s="1"/>
      <c r="J714" s="1"/>
      <c r="K714" s="1"/>
    </row>
    <row r="715" spans="5:11" x14ac:dyDescent="0.2">
      <c r="E715" s="1"/>
      <c r="F715" s="1"/>
      <c r="G715" s="1"/>
      <c r="H715" s="1"/>
      <c r="I715" s="1"/>
      <c r="J715" s="1"/>
      <c r="K715" s="1"/>
    </row>
    <row r="716" spans="5:11" x14ac:dyDescent="0.2">
      <c r="E716" s="1"/>
      <c r="F716" s="1"/>
      <c r="G716" s="1"/>
      <c r="H716" s="1"/>
      <c r="I716" s="1"/>
      <c r="J716" s="1"/>
      <c r="K716" s="1"/>
    </row>
    <row r="717" spans="5:11" x14ac:dyDescent="0.2">
      <c r="E717" s="1"/>
      <c r="F717" s="1"/>
      <c r="G717" s="1"/>
      <c r="H717" s="1"/>
      <c r="I717" s="1"/>
      <c r="J717" s="1"/>
      <c r="K717" s="1"/>
    </row>
    <row r="718" spans="5:11" x14ac:dyDescent="0.2">
      <c r="E718" s="1"/>
      <c r="F718" s="1"/>
      <c r="G718" s="1"/>
      <c r="H718" s="1"/>
      <c r="I718" s="1"/>
      <c r="J718" s="1"/>
      <c r="K718" s="1"/>
    </row>
    <row r="719" spans="5:11" x14ac:dyDescent="0.2">
      <c r="E719" s="1"/>
      <c r="F719" s="1"/>
      <c r="G719" s="1"/>
      <c r="H719" s="1"/>
      <c r="I719" s="1"/>
      <c r="J719" s="1"/>
      <c r="K719" s="1"/>
    </row>
    <row r="720" spans="5:11" x14ac:dyDescent="0.2">
      <c r="E720" s="1"/>
      <c r="F720" s="1"/>
      <c r="G720" s="1"/>
      <c r="H720" s="1"/>
      <c r="I720" s="1"/>
      <c r="J720" s="1"/>
      <c r="K720" s="1"/>
    </row>
    <row r="721" spans="5:11" x14ac:dyDescent="0.2">
      <c r="E721" s="1"/>
      <c r="F721" s="1"/>
      <c r="G721" s="1"/>
      <c r="H721" s="1"/>
      <c r="I721" s="1"/>
      <c r="J721" s="1"/>
      <c r="K721" s="1"/>
    </row>
    <row r="722" spans="5:11" x14ac:dyDescent="0.2">
      <c r="E722" s="1"/>
      <c r="F722" s="1"/>
      <c r="G722" s="1"/>
      <c r="H722" s="1"/>
      <c r="I722" s="1"/>
      <c r="J722" s="1"/>
      <c r="K722" s="1"/>
    </row>
    <row r="723" spans="5:11" x14ac:dyDescent="0.2">
      <c r="E723" s="1"/>
      <c r="F723" s="1"/>
      <c r="G723" s="1"/>
      <c r="H723" s="1"/>
      <c r="I723" s="1"/>
      <c r="J723" s="1"/>
      <c r="K723" s="1"/>
    </row>
    <row r="724" spans="5:11" x14ac:dyDescent="0.2">
      <c r="E724" s="1"/>
      <c r="F724" s="1"/>
      <c r="G724" s="1"/>
      <c r="H724" s="1"/>
      <c r="I724" s="1"/>
      <c r="J724" s="1"/>
      <c r="K724" s="1"/>
    </row>
    <row r="725" spans="5:11" x14ac:dyDescent="0.2">
      <c r="E725" s="1"/>
      <c r="F725" s="1"/>
      <c r="G725" s="1"/>
      <c r="H725" s="1"/>
      <c r="I725" s="1"/>
      <c r="J725" s="1"/>
      <c r="K725" s="1"/>
    </row>
    <row r="726" spans="5:11" x14ac:dyDescent="0.2">
      <c r="E726" s="1"/>
      <c r="F726" s="1"/>
      <c r="G726" s="1"/>
      <c r="H726" s="1"/>
      <c r="I726" s="1"/>
      <c r="J726" s="1"/>
      <c r="K726" s="1"/>
    </row>
    <row r="727" spans="5:11" x14ac:dyDescent="0.2">
      <c r="E727" s="1"/>
      <c r="F727" s="1"/>
      <c r="G727" s="1"/>
      <c r="H727" s="1"/>
      <c r="I727" s="1"/>
      <c r="J727" s="1"/>
      <c r="K727" s="1"/>
    </row>
    <row r="728" spans="5:11" x14ac:dyDescent="0.2">
      <c r="E728" s="1"/>
      <c r="F728" s="1"/>
      <c r="G728" s="1"/>
      <c r="H728" s="1"/>
      <c r="I728" s="1"/>
      <c r="J728" s="1"/>
      <c r="K728" s="1"/>
    </row>
    <row r="729" spans="5:11" x14ac:dyDescent="0.2">
      <c r="E729" s="1"/>
      <c r="F729" s="1"/>
      <c r="G729" s="1"/>
      <c r="H729" s="1"/>
      <c r="I729" s="1"/>
      <c r="J729" s="1"/>
      <c r="K729" s="1"/>
    </row>
    <row r="730" spans="5:11" x14ac:dyDescent="0.2">
      <c r="E730" s="1"/>
      <c r="F730" s="1"/>
      <c r="G730" s="1"/>
      <c r="H730" s="1"/>
      <c r="I730" s="1"/>
      <c r="J730" s="1"/>
      <c r="K730" s="1"/>
    </row>
    <row r="731" spans="5:11" x14ac:dyDescent="0.2">
      <c r="E731" s="1"/>
      <c r="F731" s="1"/>
      <c r="G731" s="1"/>
      <c r="H731" s="1"/>
      <c r="I731" s="1"/>
      <c r="J731" s="1"/>
      <c r="K731" s="1"/>
    </row>
    <row r="732" spans="5:11" x14ac:dyDescent="0.2">
      <c r="E732" s="1"/>
      <c r="F732" s="1"/>
      <c r="G732" s="1"/>
      <c r="H732" s="1"/>
      <c r="I732" s="1"/>
      <c r="J732" s="1"/>
      <c r="K732" s="1"/>
    </row>
    <row r="733" spans="5:11" x14ac:dyDescent="0.2">
      <c r="E733" s="1"/>
      <c r="F733" s="1"/>
      <c r="G733" s="1"/>
      <c r="H733" s="1"/>
      <c r="I733" s="1"/>
      <c r="J733" s="1"/>
      <c r="K733" s="1"/>
    </row>
    <row r="734" spans="5:11" x14ac:dyDescent="0.2">
      <c r="E734" s="1"/>
      <c r="F734" s="1"/>
      <c r="G734" s="1"/>
      <c r="H734" s="1"/>
      <c r="I734" s="1"/>
      <c r="J734" s="1"/>
      <c r="K734" s="1"/>
    </row>
    <row r="735" spans="5:11" x14ac:dyDescent="0.2">
      <c r="E735" s="1"/>
      <c r="F735" s="1"/>
      <c r="G735" s="1"/>
      <c r="H735" s="1"/>
      <c r="I735" s="1"/>
      <c r="J735" s="1"/>
      <c r="K735" s="1"/>
    </row>
    <row r="736" spans="5:11" x14ac:dyDescent="0.2">
      <c r="E736" s="1"/>
      <c r="F736" s="1"/>
      <c r="G736" s="1"/>
      <c r="H736" s="1"/>
      <c r="I736" s="1"/>
      <c r="J736" s="1"/>
      <c r="K736" s="1"/>
    </row>
    <row r="737" spans="5:11" x14ac:dyDescent="0.2">
      <c r="E737" s="1"/>
      <c r="F737" s="1"/>
      <c r="G737" s="1"/>
      <c r="H737" s="1"/>
      <c r="I737" s="1"/>
      <c r="J737" s="1"/>
      <c r="K737" s="1"/>
    </row>
    <row r="738" spans="5:11" x14ac:dyDescent="0.2">
      <c r="E738" s="1"/>
      <c r="F738" s="1"/>
      <c r="G738" s="1"/>
      <c r="H738" s="1"/>
      <c r="I738" s="1"/>
      <c r="J738" s="1"/>
      <c r="K738" s="1"/>
    </row>
    <row r="739" spans="5:11" x14ac:dyDescent="0.2">
      <c r="E739" s="1"/>
      <c r="F739" s="1"/>
      <c r="G739" s="1"/>
      <c r="H739" s="1"/>
      <c r="I739" s="1"/>
      <c r="J739" s="1"/>
      <c r="K739" s="1"/>
    </row>
    <row r="740" spans="5:11" x14ac:dyDescent="0.2">
      <c r="E740" s="1"/>
      <c r="F740" s="1"/>
      <c r="G740" s="1"/>
      <c r="H740" s="1"/>
      <c r="I740" s="1"/>
      <c r="J740" s="1"/>
      <c r="K740" s="1"/>
    </row>
    <row r="741" spans="5:11" x14ac:dyDescent="0.2">
      <c r="E741" s="1"/>
      <c r="F741" s="1"/>
      <c r="G741" s="1"/>
      <c r="H741" s="1"/>
      <c r="I741" s="1"/>
      <c r="J741" s="1"/>
      <c r="K741" s="1"/>
    </row>
    <row r="742" spans="5:11" x14ac:dyDescent="0.2">
      <c r="E742" s="1"/>
      <c r="F742" s="1"/>
      <c r="G742" s="1"/>
      <c r="H742" s="1"/>
      <c r="I742" s="1"/>
      <c r="J742" s="1"/>
      <c r="K742" s="1"/>
    </row>
    <row r="743" spans="5:11" x14ac:dyDescent="0.2">
      <c r="E743" s="1"/>
      <c r="F743" s="1"/>
      <c r="G743" s="1"/>
      <c r="H743" s="1"/>
      <c r="I743" s="1"/>
      <c r="J743" s="1"/>
      <c r="K743" s="1"/>
    </row>
    <row r="744" spans="5:11" x14ac:dyDescent="0.2">
      <c r="E744" s="1"/>
      <c r="F744" s="1"/>
      <c r="G744" s="1"/>
      <c r="H744" s="1"/>
      <c r="I744" s="1"/>
      <c r="J744" s="1"/>
      <c r="K744" s="1"/>
    </row>
    <row r="745" spans="5:11" x14ac:dyDescent="0.2">
      <c r="E745" s="1"/>
      <c r="F745" s="1"/>
      <c r="G745" s="1"/>
      <c r="H745" s="1"/>
      <c r="I745" s="1"/>
      <c r="J745" s="1"/>
      <c r="K745" s="1"/>
    </row>
    <row r="746" spans="5:11" x14ac:dyDescent="0.2">
      <c r="E746" s="1"/>
      <c r="F746" s="1"/>
      <c r="G746" s="1"/>
      <c r="H746" s="1"/>
      <c r="I746" s="1"/>
      <c r="J746" s="1"/>
      <c r="K746" s="1"/>
    </row>
    <row r="747" spans="5:11" x14ac:dyDescent="0.2">
      <c r="E747" s="1"/>
      <c r="F747" s="1"/>
      <c r="G747" s="1"/>
      <c r="H747" s="1"/>
      <c r="I747" s="1"/>
      <c r="J747" s="1"/>
      <c r="K747" s="1"/>
    </row>
    <row r="748" spans="5:11" x14ac:dyDescent="0.2">
      <c r="E748" s="1"/>
      <c r="F748" s="1"/>
      <c r="G748" s="1"/>
      <c r="H748" s="1"/>
      <c r="I748" s="1"/>
      <c r="J748" s="1"/>
      <c r="K748" s="1"/>
    </row>
    <row r="749" spans="5:11" x14ac:dyDescent="0.2">
      <c r="E749" s="1"/>
      <c r="F749" s="1"/>
      <c r="G749" s="1"/>
      <c r="H749" s="1"/>
      <c r="I749" s="1"/>
      <c r="J749" s="1"/>
      <c r="K749" s="1"/>
    </row>
    <row r="750" spans="5:11" x14ac:dyDescent="0.2">
      <c r="E750" s="1"/>
      <c r="F750" s="1"/>
      <c r="G750" s="1"/>
      <c r="H750" s="1"/>
      <c r="I750" s="1"/>
      <c r="J750" s="1"/>
      <c r="K750" s="1"/>
    </row>
    <row r="751" spans="5:11" x14ac:dyDescent="0.2">
      <c r="E751" s="1"/>
      <c r="F751" s="1"/>
      <c r="G751" s="1"/>
      <c r="H751" s="1"/>
      <c r="I751" s="1"/>
      <c r="J751" s="1"/>
      <c r="K751" s="1"/>
    </row>
    <row r="752" spans="5:11" x14ac:dyDescent="0.2">
      <c r="E752" s="1"/>
      <c r="F752" s="1"/>
      <c r="G752" s="1"/>
      <c r="H752" s="1"/>
      <c r="I752" s="1"/>
      <c r="J752" s="1"/>
      <c r="K752" s="1"/>
    </row>
    <row r="753" spans="5:11" x14ac:dyDescent="0.2">
      <c r="E753" s="1"/>
      <c r="F753" s="1"/>
      <c r="G753" s="1"/>
      <c r="H753" s="1"/>
      <c r="I753" s="1"/>
      <c r="J753" s="1"/>
      <c r="K753" s="1"/>
    </row>
    <row r="754" spans="5:11" x14ac:dyDescent="0.2">
      <c r="E754" s="1"/>
      <c r="F754" s="1"/>
      <c r="G754" s="1"/>
      <c r="H754" s="1"/>
      <c r="I754" s="1"/>
      <c r="J754" s="1"/>
      <c r="K754" s="1"/>
    </row>
    <row r="755" spans="5:11" x14ac:dyDescent="0.2">
      <c r="E755" s="1"/>
      <c r="F755" s="1"/>
      <c r="G755" s="1"/>
      <c r="H755" s="1"/>
      <c r="I755" s="1"/>
      <c r="J755" s="1"/>
      <c r="K755" s="1"/>
    </row>
    <row r="756" spans="5:11" x14ac:dyDescent="0.2">
      <c r="E756" s="1"/>
      <c r="F756" s="1"/>
      <c r="G756" s="1"/>
      <c r="H756" s="1"/>
      <c r="I756" s="1"/>
      <c r="J756" s="1"/>
      <c r="K756" s="1"/>
    </row>
    <row r="757" spans="5:11" x14ac:dyDescent="0.2">
      <c r="E757" s="1"/>
      <c r="F757" s="1"/>
      <c r="G757" s="1"/>
      <c r="H757" s="1"/>
      <c r="I757" s="1"/>
      <c r="J757" s="1"/>
      <c r="K757" s="1"/>
    </row>
    <row r="758" spans="5:11" x14ac:dyDescent="0.2">
      <c r="E758" s="1"/>
      <c r="F758" s="1"/>
      <c r="G758" s="1"/>
      <c r="H758" s="1"/>
      <c r="I758" s="1"/>
      <c r="J758" s="1"/>
      <c r="K758" s="1"/>
    </row>
    <row r="759" spans="5:11" x14ac:dyDescent="0.2">
      <c r="E759" s="1"/>
      <c r="F759" s="1"/>
      <c r="G759" s="1"/>
      <c r="H759" s="1"/>
      <c r="I759" s="1"/>
      <c r="J759" s="1"/>
      <c r="K759" s="1"/>
    </row>
    <row r="760" spans="5:11" x14ac:dyDescent="0.2">
      <c r="E760" s="1"/>
      <c r="F760" s="1"/>
      <c r="G760" s="1"/>
      <c r="H760" s="1"/>
      <c r="I760" s="1"/>
      <c r="J760" s="1"/>
      <c r="K760" s="1"/>
    </row>
    <row r="761" spans="5:11" x14ac:dyDescent="0.2">
      <c r="E761" s="1"/>
      <c r="F761" s="1"/>
      <c r="G761" s="1"/>
      <c r="H761" s="1"/>
      <c r="I761" s="1"/>
      <c r="J761" s="1"/>
      <c r="K761" s="1"/>
    </row>
    <row r="762" spans="5:11" x14ac:dyDescent="0.2">
      <c r="E762" s="1"/>
      <c r="F762" s="1"/>
      <c r="G762" s="1"/>
      <c r="H762" s="1"/>
      <c r="I762" s="1"/>
      <c r="J762" s="1"/>
      <c r="K762" s="1"/>
    </row>
    <row r="763" spans="5:11" x14ac:dyDescent="0.2">
      <c r="E763" s="1"/>
      <c r="F763" s="1"/>
      <c r="G763" s="1"/>
      <c r="H763" s="1"/>
      <c r="I763" s="1"/>
      <c r="J763" s="1"/>
      <c r="K763" s="1"/>
    </row>
    <row r="764" spans="5:11" x14ac:dyDescent="0.2">
      <c r="E764" s="1"/>
      <c r="F764" s="1"/>
      <c r="G764" s="1"/>
      <c r="H764" s="1"/>
      <c r="I764" s="1"/>
      <c r="J764" s="1"/>
      <c r="K764" s="1"/>
    </row>
    <row r="765" spans="5:11" x14ac:dyDescent="0.2">
      <c r="E765" s="1"/>
      <c r="F765" s="1"/>
      <c r="G765" s="1"/>
      <c r="H765" s="1"/>
      <c r="I765" s="1"/>
      <c r="J765" s="1"/>
      <c r="K765" s="1"/>
    </row>
    <row r="766" spans="5:11" x14ac:dyDescent="0.2">
      <c r="E766" s="1"/>
      <c r="F766" s="1"/>
      <c r="G766" s="1"/>
      <c r="H766" s="1"/>
      <c r="I766" s="1"/>
      <c r="J766" s="1"/>
      <c r="K766" s="1"/>
    </row>
    <row r="767" spans="5:11" x14ac:dyDescent="0.2">
      <c r="E767" s="1"/>
      <c r="F767" s="1"/>
      <c r="G767" s="1"/>
      <c r="H767" s="1"/>
      <c r="I767" s="1"/>
      <c r="J767" s="1"/>
      <c r="K767" s="1"/>
    </row>
    <row r="768" spans="5:11" x14ac:dyDescent="0.2">
      <c r="E768" s="1"/>
      <c r="F768" s="1"/>
      <c r="G768" s="1"/>
      <c r="H768" s="1"/>
      <c r="I768" s="1"/>
      <c r="J768" s="1"/>
      <c r="K768" s="1"/>
    </row>
    <row r="769" spans="5:11" x14ac:dyDescent="0.2">
      <c r="E769" s="1"/>
      <c r="F769" s="1"/>
      <c r="G769" s="1"/>
      <c r="H769" s="1"/>
      <c r="I769" s="1"/>
      <c r="J769" s="1"/>
      <c r="K769" s="1"/>
    </row>
    <row r="770" spans="5:11" x14ac:dyDescent="0.2">
      <c r="E770" s="1"/>
      <c r="F770" s="1"/>
      <c r="G770" s="1"/>
      <c r="H770" s="1"/>
      <c r="I770" s="1"/>
      <c r="J770" s="1"/>
      <c r="K770" s="1"/>
    </row>
    <row r="771" spans="5:11" x14ac:dyDescent="0.2">
      <c r="E771" s="1"/>
      <c r="F771" s="1"/>
      <c r="G771" s="1"/>
      <c r="H771" s="1"/>
      <c r="I771" s="1"/>
      <c r="J771" s="1"/>
      <c r="K771" s="1"/>
    </row>
    <row r="772" spans="5:11" x14ac:dyDescent="0.2">
      <c r="E772" s="1"/>
      <c r="F772" s="1"/>
      <c r="G772" s="1"/>
      <c r="H772" s="1"/>
      <c r="I772" s="1"/>
      <c r="J772" s="1"/>
      <c r="K772" s="1"/>
    </row>
    <row r="773" spans="5:11" x14ac:dyDescent="0.2">
      <c r="E773" s="1"/>
      <c r="F773" s="1"/>
      <c r="G773" s="1"/>
      <c r="H773" s="1"/>
      <c r="I773" s="1"/>
      <c r="J773" s="1"/>
      <c r="K773" s="1"/>
    </row>
    <row r="774" spans="5:11" x14ac:dyDescent="0.2">
      <c r="E774" s="1"/>
      <c r="F774" s="1"/>
      <c r="G774" s="1"/>
      <c r="H774" s="1"/>
      <c r="I774" s="1"/>
      <c r="J774" s="1"/>
      <c r="K774" s="1"/>
    </row>
    <row r="775" spans="5:11" x14ac:dyDescent="0.2">
      <c r="E775" s="1"/>
      <c r="F775" s="1"/>
      <c r="G775" s="1"/>
      <c r="H775" s="1"/>
      <c r="I775" s="1"/>
      <c r="J775" s="1"/>
      <c r="K775" s="1"/>
    </row>
    <row r="776" spans="5:11" x14ac:dyDescent="0.2">
      <c r="E776" s="1"/>
      <c r="F776" s="1"/>
      <c r="G776" s="1"/>
      <c r="H776" s="1"/>
      <c r="I776" s="1"/>
      <c r="J776" s="1"/>
      <c r="K776" s="1"/>
    </row>
    <row r="777" spans="5:11" x14ac:dyDescent="0.2">
      <c r="E777" s="1"/>
      <c r="F777" s="1"/>
      <c r="G777" s="1"/>
      <c r="H777" s="1"/>
      <c r="I777" s="1"/>
      <c r="J777" s="1"/>
      <c r="K777" s="1"/>
    </row>
    <row r="778" spans="5:11" x14ac:dyDescent="0.2">
      <c r="E778" s="1"/>
      <c r="F778" s="1"/>
      <c r="G778" s="1"/>
      <c r="H778" s="1"/>
      <c r="I778" s="1"/>
      <c r="J778" s="1"/>
      <c r="K778" s="1"/>
    </row>
    <row r="779" spans="5:11" x14ac:dyDescent="0.2">
      <c r="E779" s="1"/>
      <c r="F779" s="1"/>
      <c r="G779" s="1"/>
      <c r="H779" s="1"/>
      <c r="I779" s="1"/>
      <c r="J779" s="1"/>
      <c r="K779" s="1"/>
    </row>
    <row r="780" spans="5:11" x14ac:dyDescent="0.2">
      <c r="E780" s="1"/>
      <c r="F780" s="1"/>
      <c r="G780" s="1"/>
      <c r="H780" s="1"/>
      <c r="I780" s="1"/>
      <c r="J780" s="1"/>
      <c r="K780" s="1"/>
    </row>
    <row r="781" spans="5:11" x14ac:dyDescent="0.2">
      <c r="E781" s="1"/>
      <c r="F781" s="1"/>
      <c r="G781" s="1"/>
      <c r="H781" s="1"/>
      <c r="I781" s="1"/>
      <c r="J781" s="1"/>
      <c r="K781" s="1"/>
    </row>
    <row r="782" spans="5:11" x14ac:dyDescent="0.2">
      <c r="E782" s="1"/>
      <c r="F782" s="1"/>
      <c r="G782" s="1"/>
      <c r="H782" s="1"/>
      <c r="I782" s="1"/>
      <c r="J782" s="1"/>
      <c r="K782" s="1"/>
    </row>
    <row r="783" spans="5:11" x14ac:dyDescent="0.2">
      <c r="E783" s="1"/>
      <c r="F783" s="1"/>
      <c r="G783" s="1"/>
      <c r="H783" s="1"/>
      <c r="I783" s="1"/>
      <c r="J783" s="1"/>
      <c r="K783" s="1"/>
    </row>
    <row r="784" spans="5:11" x14ac:dyDescent="0.2">
      <c r="E784" s="1"/>
      <c r="F784" s="1"/>
      <c r="G784" s="1"/>
      <c r="H784" s="1"/>
      <c r="I784" s="1"/>
      <c r="J784" s="1"/>
      <c r="K784" s="1"/>
    </row>
    <row r="785" spans="5:11" x14ac:dyDescent="0.2">
      <c r="E785" s="1"/>
      <c r="F785" s="1"/>
      <c r="G785" s="1"/>
      <c r="H785" s="1"/>
      <c r="I785" s="1"/>
      <c r="J785" s="1"/>
      <c r="K785" s="1"/>
    </row>
    <row r="786" spans="5:11" x14ac:dyDescent="0.2">
      <c r="E786" s="1"/>
      <c r="F786" s="1"/>
      <c r="G786" s="1"/>
      <c r="H786" s="1"/>
      <c r="I786" s="1"/>
      <c r="J786" s="1"/>
      <c r="K786" s="1"/>
    </row>
    <row r="787" spans="5:11" x14ac:dyDescent="0.2">
      <c r="E787" s="1"/>
      <c r="F787" s="1"/>
      <c r="G787" s="1"/>
      <c r="H787" s="1"/>
      <c r="I787" s="1"/>
      <c r="J787" s="1"/>
      <c r="K787" s="1"/>
    </row>
    <row r="788" spans="5:11" x14ac:dyDescent="0.2">
      <c r="E788" s="1"/>
      <c r="F788" s="1"/>
      <c r="G788" s="1"/>
      <c r="H788" s="1"/>
      <c r="I788" s="1"/>
      <c r="J788" s="1"/>
      <c r="K788" s="1"/>
    </row>
    <row r="789" spans="5:11" x14ac:dyDescent="0.2">
      <c r="E789" s="1"/>
      <c r="F789" s="1"/>
      <c r="G789" s="1"/>
      <c r="H789" s="1"/>
      <c r="I789" s="1"/>
      <c r="J789" s="1"/>
      <c r="K789" s="1"/>
    </row>
    <row r="790" spans="5:11" x14ac:dyDescent="0.2">
      <c r="E790" s="1"/>
      <c r="F790" s="1"/>
      <c r="G790" s="1"/>
      <c r="H790" s="1"/>
      <c r="I790" s="1"/>
      <c r="J790" s="1"/>
      <c r="K790" s="1"/>
    </row>
    <row r="791" spans="5:11" x14ac:dyDescent="0.2">
      <c r="E791" s="1"/>
      <c r="F791" s="1"/>
      <c r="G791" s="1"/>
      <c r="H791" s="1"/>
      <c r="I791" s="1"/>
      <c r="J791" s="1"/>
      <c r="K791" s="1"/>
    </row>
    <row r="792" spans="5:11" x14ac:dyDescent="0.2">
      <c r="E792" s="1"/>
      <c r="F792" s="1"/>
      <c r="G792" s="1"/>
      <c r="H792" s="1"/>
      <c r="I792" s="1"/>
      <c r="J792" s="1"/>
      <c r="K792" s="1"/>
    </row>
    <row r="793" spans="5:11" x14ac:dyDescent="0.2">
      <c r="E793" s="1"/>
      <c r="F793" s="1"/>
      <c r="G793" s="1"/>
      <c r="H793" s="1"/>
      <c r="I793" s="1"/>
      <c r="J793" s="1"/>
      <c r="K793" s="1"/>
    </row>
    <row r="794" spans="5:11" x14ac:dyDescent="0.2">
      <c r="E794" s="1"/>
      <c r="F794" s="1"/>
      <c r="G794" s="1"/>
      <c r="H794" s="1"/>
      <c r="I794" s="1"/>
      <c r="J794" s="1"/>
      <c r="K794" s="1"/>
    </row>
    <row r="795" spans="5:11" x14ac:dyDescent="0.2">
      <c r="E795" s="1"/>
      <c r="F795" s="1"/>
      <c r="G795" s="1"/>
      <c r="H795" s="1"/>
      <c r="I795" s="1"/>
      <c r="J795" s="1"/>
      <c r="K795" s="1"/>
    </row>
    <row r="796" spans="5:11" x14ac:dyDescent="0.2">
      <c r="E796" s="1"/>
      <c r="F796" s="1"/>
      <c r="G796" s="1"/>
      <c r="H796" s="1"/>
      <c r="I796" s="1"/>
      <c r="J796" s="1"/>
      <c r="K796" s="1"/>
    </row>
    <row r="797" spans="5:11" x14ac:dyDescent="0.2">
      <c r="E797" s="1"/>
      <c r="F797" s="1"/>
      <c r="G797" s="1"/>
      <c r="H797" s="1"/>
      <c r="I797" s="1"/>
      <c r="J797" s="1"/>
      <c r="K797" s="1"/>
    </row>
    <row r="798" spans="5:11" x14ac:dyDescent="0.2">
      <c r="E798" s="1"/>
      <c r="F798" s="1"/>
      <c r="G798" s="1"/>
      <c r="H798" s="1"/>
      <c r="I798" s="1"/>
      <c r="J798" s="1"/>
      <c r="K798" s="1"/>
    </row>
    <row r="799" spans="5:11" x14ac:dyDescent="0.2">
      <c r="E799" s="1"/>
      <c r="F799" s="1"/>
      <c r="G799" s="1"/>
      <c r="H799" s="1"/>
      <c r="I799" s="1"/>
      <c r="J799" s="1"/>
      <c r="K799" s="1"/>
    </row>
    <row r="800" spans="5:11" x14ac:dyDescent="0.2">
      <c r="E800" s="1"/>
      <c r="F800" s="1"/>
      <c r="G800" s="1"/>
      <c r="H800" s="1"/>
      <c r="I800" s="1"/>
      <c r="J800" s="1"/>
      <c r="K800" s="1"/>
    </row>
    <row r="801" spans="5:11" x14ac:dyDescent="0.2">
      <c r="E801" s="1"/>
      <c r="F801" s="1"/>
      <c r="G801" s="1"/>
      <c r="H801" s="1"/>
      <c r="I801" s="1"/>
      <c r="J801" s="1"/>
      <c r="K801" s="1"/>
    </row>
    <row r="802" spans="5:11" x14ac:dyDescent="0.2">
      <c r="E802" s="1"/>
      <c r="F802" s="1"/>
      <c r="G802" s="1"/>
      <c r="H802" s="1"/>
      <c r="I802" s="1"/>
      <c r="J802" s="1"/>
      <c r="K802" s="1"/>
    </row>
    <row r="803" spans="5:11" x14ac:dyDescent="0.2">
      <c r="E803" s="1"/>
      <c r="F803" s="1"/>
      <c r="G803" s="1"/>
      <c r="H803" s="1"/>
      <c r="I803" s="1"/>
      <c r="J803" s="1"/>
      <c r="K803" s="1"/>
    </row>
    <row r="804" spans="5:11" x14ac:dyDescent="0.2">
      <c r="E804" s="1"/>
      <c r="F804" s="1"/>
      <c r="G804" s="1"/>
      <c r="H804" s="1"/>
      <c r="I804" s="1"/>
      <c r="J804" s="1"/>
      <c r="K804" s="1"/>
    </row>
    <row r="805" spans="5:11" x14ac:dyDescent="0.2">
      <c r="E805" s="1"/>
      <c r="F805" s="1"/>
      <c r="G805" s="1"/>
      <c r="H805" s="1"/>
      <c r="I805" s="1"/>
      <c r="J805" s="1"/>
      <c r="K805" s="1"/>
    </row>
    <row r="806" spans="5:11" x14ac:dyDescent="0.2">
      <c r="E806" s="1"/>
      <c r="F806" s="1"/>
      <c r="G806" s="1"/>
      <c r="H806" s="1"/>
      <c r="I806" s="1"/>
      <c r="J806" s="1"/>
      <c r="K806" s="1"/>
    </row>
    <row r="807" spans="5:11" x14ac:dyDescent="0.2">
      <c r="E807" s="1"/>
      <c r="F807" s="1"/>
      <c r="G807" s="1"/>
      <c r="H807" s="1"/>
      <c r="I807" s="1"/>
      <c r="J807" s="1"/>
      <c r="K807" s="1"/>
    </row>
    <row r="808" spans="5:11" x14ac:dyDescent="0.2">
      <c r="E808" s="1"/>
      <c r="F808" s="1"/>
      <c r="G808" s="1"/>
      <c r="H808" s="1"/>
      <c r="I808" s="1"/>
      <c r="J808" s="1"/>
      <c r="K808" s="1"/>
    </row>
    <row r="809" spans="5:11" x14ac:dyDescent="0.2">
      <c r="E809" s="1"/>
      <c r="F809" s="1"/>
      <c r="G809" s="1"/>
      <c r="H809" s="1"/>
      <c r="I809" s="1"/>
      <c r="J809" s="1"/>
      <c r="K809" s="1"/>
    </row>
    <row r="810" spans="5:11" x14ac:dyDescent="0.2">
      <c r="E810" s="1"/>
      <c r="F810" s="1"/>
      <c r="G810" s="1"/>
      <c r="H810" s="1"/>
      <c r="I810" s="1"/>
      <c r="J810" s="1"/>
      <c r="K810" s="1"/>
    </row>
    <row r="811" spans="5:11" x14ac:dyDescent="0.2">
      <c r="E811" s="1"/>
      <c r="F811" s="1"/>
      <c r="G811" s="1"/>
      <c r="H811" s="1"/>
      <c r="I811" s="1"/>
      <c r="J811" s="1"/>
      <c r="K811" s="1"/>
    </row>
    <row r="812" spans="5:11" x14ac:dyDescent="0.2">
      <c r="E812" s="1"/>
      <c r="F812" s="1"/>
      <c r="G812" s="1"/>
      <c r="H812" s="1"/>
      <c r="I812" s="1"/>
      <c r="J812" s="1"/>
      <c r="K812" s="1"/>
    </row>
    <row r="813" spans="5:11" x14ac:dyDescent="0.2">
      <c r="E813" s="1"/>
      <c r="F813" s="1"/>
      <c r="G813" s="1"/>
      <c r="H813" s="1"/>
      <c r="I813" s="1"/>
      <c r="J813" s="1"/>
      <c r="K813" s="1"/>
    </row>
    <row r="814" spans="5:11" x14ac:dyDescent="0.2">
      <c r="E814" s="1"/>
      <c r="F814" s="1"/>
      <c r="G814" s="1"/>
      <c r="H814" s="1"/>
      <c r="I814" s="1"/>
      <c r="J814" s="1"/>
      <c r="K814" s="1"/>
    </row>
    <row r="815" spans="5:11" x14ac:dyDescent="0.2">
      <c r="E815" s="1"/>
      <c r="F815" s="1"/>
      <c r="G815" s="1"/>
      <c r="H815" s="1"/>
      <c r="I815" s="1"/>
      <c r="J815" s="1"/>
      <c r="K815" s="1"/>
    </row>
    <row r="816" spans="5:11" x14ac:dyDescent="0.2">
      <c r="E816" s="1"/>
      <c r="F816" s="1"/>
      <c r="G816" s="1"/>
      <c r="H816" s="1"/>
      <c r="I816" s="1"/>
      <c r="J816" s="1"/>
      <c r="K816" s="1"/>
    </row>
    <row r="817" spans="5:11" x14ac:dyDescent="0.2">
      <c r="E817" s="1"/>
      <c r="F817" s="1"/>
      <c r="G817" s="1"/>
      <c r="H817" s="1"/>
      <c r="I817" s="1"/>
      <c r="J817" s="1"/>
      <c r="K817" s="1"/>
    </row>
    <row r="818" spans="5:11" x14ac:dyDescent="0.2">
      <c r="E818" s="1"/>
      <c r="F818" s="1"/>
      <c r="G818" s="1"/>
      <c r="H818" s="1"/>
      <c r="I818" s="1"/>
      <c r="J818" s="1"/>
      <c r="K818" s="1"/>
    </row>
    <row r="819" spans="5:11" x14ac:dyDescent="0.2">
      <c r="E819" s="1"/>
      <c r="F819" s="1"/>
      <c r="G819" s="1"/>
      <c r="H819" s="1"/>
      <c r="I819" s="1"/>
      <c r="J819" s="1"/>
      <c r="K819" s="1"/>
    </row>
    <row r="820" spans="5:11" x14ac:dyDescent="0.2">
      <c r="E820" s="1"/>
      <c r="F820" s="1"/>
      <c r="G820" s="1"/>
      <c r="H820" s="1"/>
      <c r="I820" s="1"/>
      <c r="J820" s="1"/>
      <c r="K820" s="1"/>
    </row>
    <row r="821" spans="5:11" x14ac:dyDescent="0.2">
      <c r="E821" s="1"/>
      <c r="F821" s="1"/>
      <c r="G821" s="1"/>
      <c r="H821" s="1"/>
      <c r="I821" s="1"/>
      <c r="J821" s="1"/>
      <c r="K821" s="1"/>
    </row>
    <row r="822" spans="5:11" x14ac:dyDescent="0.2">
      <c r="E822" s="1"/>
      <c r="F822" s="1"/>
      <c r="G822" s="1"/>
      <c r="H822" s="1"/>
      <c r="I822" s="1"/>
      <c r="J822" s="1"/>
      <c r="K822" s="1"/>
    </row>
    <row r="823" spans="5:11" x14ac:dyDescent="0.2">
      <c r="E823" s="1"/>
      <c r="F823" s="1"/>
      <c r="G823" s="1"/>
      <c r="H823" s="1"/>
      <c r="I823" s="1"/>
      <c r="J823" s="1"/>
      <c r="K823" s="1"/>
    </row>
    <row r="824" spans="5:11" x14ac:dyDescent="0.2">
      <c r="E824" s="1"/>
      <c r="F824" s="1"/>
      <c r="G824" s="1"/>
      <c r="H824" s="1"/>
      <c r="I824" s="1"/>
      <c r="J824" s="1"/>
      <c r="K824" s="1"/>
    </row>
    <row r="825" spans="5:11" x14ac:dyDescent="0.2">
      <c r="E825" s="1"/>
      <c r="F825" s="1"/>
      <c r="G825" s="1"/>
      <c r="H825" s="1"/>
      <c r="I825" s="1"/>
      <c r="J825" s="1"/>
      <c r="K825" s="1"/>
    </row>
    <row r="826" spans="5:11" x14ac:dyDescent="0.2">
      <c r="E826" s="1"/>
      <c r="F826" s="1"/>
      <c r="G826" s="1"/>
      <c r="H826" s="1"/>
      <c r="I826" s="1"/>
      <c r="J826" s="1"/>
      <c r="K826" s="1"/>
    </row>
    <row r="827" spans="5:11" x14ac:dyDescent="0.2">
      <c r="E827" s="1"/>
      <c r="F827" s="1"/>
      <c r="G827" s="1"/>
      <c r="H827" s="1"/>
      <c r="I827" s="1"/>
      <c r="J827" s="1"/>
      <c r="K827" s="1"/>
    </row>
    <row r="828" spans="5:11" x14ac:dyDescent="0.2">
      <c r="E828" s="1"/>
      <c r="F828" s="1"/>
      <c r="G828" s="1"/>
      <c r="H828" s="1"/>
      <c r="I828" s="1"/>
      <c r="J828" s="1"/>
      <c r="K828" s="1"/>
    </row>
    <row r="829" spans="5:11" x14ac:dyDescent="0.2">
      <c r="E829" s="1"/>
      <c r="F829" s="1"/>
      <c r="G829" s="1"/>
      <c r="H829" s="1"/>
      <c r="I829" s="1"/>
      <c r="J829" s="1"/>
      <c r="K829" s="1"/>
    </row>
    <row r="830" spans="5:11" x14ac:dyDescent="0.2">
      <c r="E830" s="1"/>
      <c r="F830" s="1"/>
      <c r="G830" s="1"/>
      <c r="H830" s="1"/>
      <c r="I830" s="1"/>
      <c r="J830" s="1"/>
      <c r="K830" s="1"/>
    </row>
    <row r="831" spans="5:11" x14ac:dyDescent="0.2">
      <c r="E831" s="1"/>
      <c r="F831" s="1"/>
      <c r="G831" s="1"/>
      <c r="H831" s="1"/>
      <c r="I831" s="1"/>
      <c r="J831" s="1"/>
      <c r="K831" s="1"/>
    </row>
    <row r="832" spans="5:11" x14ac:dyDescent="0.2">
      <c r="E832" s="1"/>
      <c r="F832" s="1"/>
      <c r="G832" s="1"/>
      <c r="H832" s="1"/>
      <c r="I832" s="1"/>
      <c r="J832" s="1"/>
      <c r="K832" s="1"/>
    </row>
    <row r="833" spans="5:11" x14ac:dyDescent="0.2">
      <c r="E833" s="1"/>
      <c r="F833" s="1"/>
      <c r="G833" s="1"/>
      <c r="H833" s="1"/>
      <c r="I833" s="1"/>
      <c r="J833" s="1"/>
      <c r="K833" s="1"/>
    </row>
    <row r="834" spans="5:11" x14ac:dyDescent="0.2">
      <c r="E834" s="1"/>
      <c r="F834" s="1"/>
      <c r="G834" s="1"/>
      <c r="H834" s="1"/>
      <c r="I834" s="1"/>
      <c r="J834" s="1"/>
      <c r="K834" s="1"/>
    </row>
    <row r="835" spans="5:11" x14ac:dyDescent="0.2">
      <c r="E835" s="1"/>
      <c r="F835" s="1"/>
      <c r="G835" s="1"/>
      <c r="H835" s="1"/>
      <c r="I835" s="1"/>
      <c r="J835" s="1"/>
      <c r="K835" s="1"/>
    </row>
    <row r="836" spans="5:11" x14ac:dyDescent="0.2">
      <c r="E836" s="1"/>
      <c r="F836" s="1"/>
      <c r="G836" s="1"/>
      <c r="H836" s="1"/>
      <c r="I836" s="1"/>
      <c r="J836" s="1"/>
      <c r="K836" s="1"/>
    </row>
    <row r="837" spans="5:11" x14ac:dyDescent="0.2">
      <c r="E837" s="1"/>
      <c r="F837" s="1"/>
      <c r="G837" s="1"/>
      <c r="H837" s="1"/>
      <c r="I837" s="1"/>
      <c r="J837" s="1"/>
      <c r="K837" s="1"/>
    </row>
    <row r="838" spans="5:11" x14ac:dyDescent="0.2">
      <c r="E838" s="1"/>
      <c r="F838" s="1"/>
      <c r="G838" s="1"/>
      <c r="H838" s="1"/>
      <c r="I838" s="1"/>
      <c r="J838" s="1"/>
      <c r="K838" s="1"/>
    </row>
    <row r="839" spans="5:11" x14ac:dyDescent="0.2">
      <c r="E839" s="1"/>
      <c r="F839" s="1"/>
      <c r="G839" s="1"/>
      <c r="H839" s="1"/>
      <c r="I839" s="1"/>
      <c r="J839" s="1"/>
      <c r="K839" s="1"/>
    </row>
    <row r="840" spans="5:11" x14ac:dyDescent="0.2">
      <c r="E840" s="1"/>
      <c r="F840" s="1"/>
      <c r="G840" s="1"/>
      <c r="H840" s="1"/>
      <c r="I840" s="1"/>
      <c r="J840" s="1"/>
      <c r="K840" s="1"/>
    </row>
    <row r="841" spans="5:11" x14ac:dyDescent="0.2">
      <c r="E841" s="1"/>
      <c r="F841" s="1"/>
      <c r="G841" s="1"/>
      <c r="H841" s="1"/>
      <c r="I841" s="1"/>
      <c r="J841" s="1"/>
      <c r="K841" s="1"/>
    </row>
    <row r="842" spans="5:11" x14ac:dyDescent="0.2">
      <c r="E842" s="1"/>
      <c r="F842" s="1"/>
      <c r="G842" s="1"/>
      <c r="H842" s="1"/>
      <c r="I842" s="1"/>
      <c r="J842" s="1"/>
      <c r="K842" s="1"/>
    </row>
    <row r="843" spans="5:11" x14ac:dyDescent="0.2">
      <c r="E843" s="1"/>
      <c r="F843" s="1"/>
      <c r="G843" s="1"/>
      <c r="H843" s="1"/>
      <c r="I843" s="1"/>
      <c r="J843" s="1"/>
      <c r="K843" s="1"/>
    </row>
    <row r="844" spans="5:11" x14ac:dyDescent="0.2">
      <c r="E844" s="1"/>
      <c r="F844" s="1"/>
      <c r="G844" s="1"/>
      <c r="H844" s="1"/>
      <c r="I844" s="1"/>
      <c r="J844" s="1"/>
      <c r="K844" s="1"/>
    </row>
    <row r="845" spans="5:11" x14ac:dyDescent="0.2">
      <c r="E845" s="1"/>
      <c r="F845" s="1"/>
      <c r="G845" s="1"/>
      <c r="H845" s="1"/>
      <c r="I845" s="1"/>
      <c r="J845" s="1"/>
      <c r="K845" s="1"/>
    </row>
    <row r="846" spans="5:11" x14ac:dyDescent="0.2">
      <c r="E846" s="1"/>
      <c r="F846" s="1"/>
      <c r="G846" s="1"/>
      <c r="H846" s="1"/>
      <c r="I846" s="1"/>
      <c r="J846" s="1"/>
      <c r="K846" s="1"/>
    </row>
    <row r="847" spans="5:11" x14ac:dyDescent="0.2">
      <c r="E847" s="1"/>
      <c r="F847" s="1"/>
      <c r="G847" s="1"/>
      <c r="H847" s="1"/>
      <c r="I847" s="1"/>
      <c r="J847" s="1"/>
      <c r="K847" s="1"/>
    </row>
    <row r="848" spans="5:11" x14ac:dyDescent="0.2">
      <c r="E848" s="1"/>
      <c r="F848" s="1"/>
      <c r="G848" s="1"/>
      <c r="H848" s="1"/>
      <c r="I848" s="1"/>
      <c r="J848" s="1"/>
      <c r="K848" s="1"/>
    </row>
    <row r="849" spans="5:11" x14ac:dyDescent="0.2">
      <c r="E849" s="1"/>
      <c r="F849" s="1"/>
      <c r="G849" s="1"/>
      <c r="H849" s="1"/>
      <c r="I849" s="1"/>
      <c r="J849" s="1"/>
      <c r="K849" s="1"/>
    </row>
    <row r="850" spans="5:11" x14ac:dyDescent="0.2">
      <c r="E850" s="1"/>
      <c r="F850" s="1"/>
      <c r="G850" s="1"/>
      <c r="H850" s="1"/>
      <c r="I850" s="1"/>
      <c r="J850" s="1"/>
      <c r="K850" s="1"/>
    </row>
    <row r="851" spans="5:11" x14ac:dyDescent="0.2">
      <c r="E851" s="1"/>
      <c r="F851" s="1"/>
      <c r="G851" s="1"/>
      <c r="H851" s="1"/>
      <c r="I851" s="1"/>
      <c r="J851" s="1"/>
      <c r="K851" s="1"/>
    </row>
    <row r="852" spans="5:11" x14ac:dyDescent="0.2">
      <c r="E852" s="1"/>
      <c r="F852" s="1"/>
      <c r="G852" s="1"/>
      <c r="H852" s="1"/>
      <c r="I852" s="1"/>
      <c r="J852" s="1"/>
      <c r="K852" s="1"/>
    </row>
    <row r="853" spans="5:11" x14ac:dyDescent="0.2">
      <c r="E853" s="1"/>
      <c r="F853" s="1"/>
      <c r="G853" s="1"/>
      <c r="H853" s="1"/>
      <c r="I853" s="1"/>
      <c r="J853" s="1"/>
      <c r="K853" s="1"/>
    </row>
    <row r="854" spans="5:11" x14ac:dyDescent="0.2">
      <c r="E854" s="1"/>
      <c r="F854" s="1"/>
      <c r="G854" s="1"/>
      <c r="H854" s="1"/>
      <c r="I854" s="1"/>
      <c r="J854" s="1"/>
      <c r="K854" s="1"/>
    </row>
    <row r="855" spans="5:11" x14ac:dyDescent="0.2">
      <c r="E855" s="1"/>
      <c r="F855" s="1"/>
      <c r="G855" s="1"/>
      <c r="H855" s="1"/>
      <c r="I855" s="1"/>
      <c r="J855" s="1"/>
      <c r="K855" s="1"/>
    </row>
    <row r="856" spans="5:11" x14ac:dyDescent="0.2">
      <c r="E856" s="1"/>
      <c r="F856" s="1"/>
      <c r="G856" s="1"/>
      <c r="H856" s="1"/>
      <c r="I856" s="1"/>
      <c r="J856" s="1"/>
      <c r="K856" s="1"/>
    </row>
    <row r="857" spans="5:11" x14ac:dyDescent="0.2">
      <c r="E857" s="1"/>
      <c r="F857" s="1"/>
      <c r="G857" s="1"/>
      <c r="H857" s="1"/>
      <c r="I857" s="1"/>
      <c r="J857" s="1"/>
      <c r="K857" s="1"/>
    </row>
  </sheetData>
  <pageMargins left="0.25" right="0.25" top="0.75" bottom="0.75" header="0.3" footer="0.3"/>
  <pageSetup paperSize="9" orientation="landscape" r:id="rId1"/>
  <headerFooter>
    <oddHeader>&amp;Lv tis. Kč&amp;CNávrh rozpočtu na rok 2013 
Výhled na rok 2014 - 2016&amp;RPříloha č. 1
Návrh ze dne 8. 11. 2012</oddHeader>
    <oddFooter xml:space="preserve">&amp;C&amp;P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Layout" zoomScaleNormal="100" workbookViewId="0">
      <selection activeCell="H5" sqref="H5"/>
    </sheetView>
  </sheetViews>
  <sheetFormatPr defaultRowHeight="12.75" customHeight="1" x14ac:dyDescent="0.2"/>
  <cols>
    <col min="1" max="1" width="52" style="1225" customWidth="1"/>
    <col min="2" max="3" width="8.7109375" style="1242" customWidth="1"/>
    <col min="4" max="4" width="9.7109375" style="1242" customWidth="1"/>
    <col min="5" max="5" width="7.7109375" style="1243" hidden="1" customWidth="1"/>
    <col min="6" max="6" width="8.7109375" style="1242" hidden="1" customWidth="1"/>
    <col min="7" max="7" width="0.42578125" style="1225" customWidth="1"/>
    <col min="8" max="256" width="9.140625" style="1225"/>
    <col min="257" max="257" width="50.7109375" style="1225" customWidth="1"/>
    <col min="258" max="259" width="8.7109375" style="1225" customWidth="1"/>
    <col min="260" max="260" width="9.7109375" style="1225" customWidth="1"/>
    <col min="261" max="262" width="0" style="1225" hidden="1" customWidth="1"/>
    <col min="263" max="263" width="0.42578125" style="1225" customWidth="1"/>
    <col min="264" max="512" width="9.140625" style="1225"/>
    <col min="513" max="513" width="50.7109375" style="1225" customWidth="1"/>
    <col min="514" max="515" width="8.7109375" style="1225" customWidth="1"/>
    <col min="516" max="516" width="9.7109375" style="1225" customWidth="1"/>
    <col min="517" max="518" width="0" style="1225" hidden="1" customWidth="1"/>
    <col min="519" max="519" width="0.42578125" style="1225" customWidth="1"/>
    <col min="520" max="768" width="9.140625" style="1225"/>
    <col min="769" max="769" width="50.7109375" style="1225" customWidth="1"/>
    <col min="770" max="771" width="8.7109375" style="1225" customWidth="1"/>
    <col min="772" max="772" width="9.7109375" style="1225" customWidth="1"/>
    <col min="773" max="774" width="0" style="1225" hidden="1" customWidth="1"/>
    <col min="775" max="775" width="0.42578125" style="1225" customWidth="1"/>
    <col min="776" max="1024" width="9.140625" style="1225"/>
    <col min="1025" max="1025" width="50.7109375" style="1225" customWidth="1"/>
    <col min="1026" max="1027" width="8.7109375" style="1225" customWidth="1"/>
    <col min="1028" max="1028" width="9.7109375" style="1225" customWidth="1"/>
    <col min="1029" max="1030" width="0" style="1225" hidden="1" customWidth="1"/>
    <col min="1031" max="1031" width="0.42578125" style="1225" customWidth="1"/>
    <col min="1032" max="1280" width="9.140625" style="1225"/>
    <col min="1281" max="1281" width="50.7109375" style="1225" customWidth="1"/>
    <col min="1282" max="1283" width="8.7109375" style="1225" customWidth="1"/>
    <col min="1284" max="1284" width="9.7109375" style="1225" customWidth="1"/>
    <col min="1285" max="1286" width="0" style="1225" hidden="1" customWidth="1"/>
    <col min="1287" max="1287" width="0.42578125" style="1225" customWidth="1"/>
    <col min="1288" max="1536" width="9.140625" style="1225"/>
    <col min="1537" max="1537" width="50.7109375" style="1225" customWidth="1"/>
    <col min="1538" max="1539" width="8.7109375" style="1225" customWidth="1"/>
    <col min="1540" max="1540" width="9.7109375" style="1225" customWidth="1"/>
    <col min="1541" max="1542" width="0" style="1225" hidden="1" customWidth="1"/>
    <col min="1543" max="1543" width="0.42578125" style="1225" customWidth="1"/>
    <col min="1544" max="1792" width="9.140625" style="1225"/>
    <col min="1793" max="1793" width="50.7109375" style="1225" customWidth="1"/>
    <col min="1794" max="1795" width="8.7109375" style="1225" customWidth="1"/>
    <col min="1796" max="1796" width="9.7109375" style="1225" customWidth="1"/>
    <col min="1797" max="1798" width="0" style="1225" hidden="1" customWidth="1"/>
    <col min="1799" max="1799" width="0.42578125" style="1225" customWidth="1"/>
    <col min="1800" max="2048" width="9.140625" style="1225"/>
    <col min="2049" max="2049" width="50.7109375" style="1225" customWidth="1"/>
    <col min="2050" max="2051" width="8.7109375" style="1225" customWidth="1"/>
    <col min="2052" max="2052" width="9.7109375" style="1225" customWidth="1"/>
    <col min="2053" max="2054" width="0" style="1225" hidden="1" customWidth="1"/>
    <col min="2055" max="2055" width="0.42578125" style="1225" customWidth="1"/>
    <col min="2056" max="2304" width="9.140625" style="1225"/>
    <col min="2305" max="2305" width="50.7109375" style="1225" customWidth="1"/>
    <col min="2306" max="2307" width="8.7109375" style="1225" customWidth="1"/>
    <col min="2308" max="2308" width="9.7109375" style="1225" customWidth="1"/>
    <col min="2309" max="2310" width="0" style="1225" hidden="1" customWidth="1"/>
    <col min="2311" max="2311" width="0.42578125" style="1225" customWidth="1"/>
    <col min="2312" max="2560" width="9.140625" style="1225"/>
    <col min="2561" max="2561" width="50.7109375" style="1225" customWidth="1"/>
    <col min="2562" max="2563" width="8.7109375" style="1225" customWidth="1"/>
    <col min="2564" max="2564" width="9.7109375" style="1225" customWidth="1"/>
    <col min="2565" max="2566" width="0" style="1225" hidden="1" customWidth="1"/>
    <col min="2567" max="2567" width="0.42578125" style="1225" customWidth="1"/>
    <col min="2568" max="2816" width="9.140625" style="1225"/>
    <col min="2817" max="2817" width="50.7109375" style="1225" customWidth="1"/>
    <col min="2818" max="2819" width="8.7109375" style="1225" customWidth="1"/>
    <col min="2820" max="2820" width="9.7109375" style="1225" customWidth="1"/>
    <col min="2821" max="2822" width="0" style="1225" hidden="1" customWidth="1"/>
    <col min="2823" max="2823" width="0.42578125" style="1225" customWidth="1"/>
    <col min="2824" max="3072" width="9.140625" style="1225"/>
    <col min="3073" max="3073" width="50.7109375" style="1225" customWidth="1"/>
    <col min="3074" max="3075" width="8.7109375" style="1225" customWidth="1"/>
    <col min="3076" max="3076" width="9.7109375" style="1225" customWidth="1"/>
    <col min="3077" max="3078" width="0" style="1225" hidden="1" customWidth="1"/>
    <col min="3079" max="3079" width="0.42578125" style="1225" customWidth="1"/>
    <col min="3080" max="3328" width="9.140625" style="1225"/>
    <col min="3329" max="3329" width="50.7109375" style="1225" customWidth="1"/>
    <col min="3330" max="3331" width="8.7109375" style="1225" customWidth="1"/>
    <col min="3332" max="3332" width="9.7109375" style="1225" customWidth="1"/>
    <col min="3333" max="3334" width="0" style="1225" hidden="1" customWidth="1"/>
    <col min="3335" max="3335" width="0.42578125" style="1225" customWidth="1"/>
    <col min="3336" max="3584" width="9.140625" style="1225"/>
    <col min="3585" max="3585" width="50.7109375" style="1225" customWidth="1"/>
    <col min="3586" max="3587" width="8.7109375" style="1225" customWidth="1"/>
    <col min="3588" max="3588" width="9.7109375" style="1225" customWidth="1"/>
    <col min="3589" max="3590" width="0" style="1225" hidden="1" customWidth="1"/>
    <col min="3591" max="3591" width="0.42578125" style="1225" customWidth="1"/>
    <col min="3592" max="3840" width="9.140625" style="1225"/>
    <col min="3841" max="3841" width="50.7109375" style="1225" customWidth="1"/>
    <col min="3842" max="3843" width="8.7109375" style="1225" customWidth="1"/>
    <col min="3844" max="3844" width="9.7109375" style="1225" customWidth="1"/>
    <col min="3845" max="3846" width="0" style="1225" hidden="1" customWidth="1"/>
    <col min="3847" max="3847" width="0.42578125" style="1225" customWidth="1"/>
    <col min="3848" max="4096" width="9.140625" style="1225"/>
    <col min="4097" max="4097" width="50.7109375" style="1225" customWidth="1"/>
    <col min="4098" max="4099" width="8.7109375" style="1225" customWidth="1"/>
    <col min="4100" max="4100" width="9.7109375" style="1225" customWidth="1"/>
    <col min="4101" max="4102" width="0" style="1225" hidden="1" customWidth="1"/>
    <col min="4103" max="4103" width="0.42578125" style="1225" customWidth="1"/>
    <col min="4104" max="4352" width="9.140625" style="1225"/>
    <col min="4353" max="4353" width="50.7109375" style="1225" customWidth="1"/>
    <col min="4354" max="4355" width="8.7109375" style="1225" customWidth="1"/>
    <col min="4356" max="4356" width="9.7109375" style="1225" customWidth="1"/>
    <col min="4357" max="4358" width="0" style="1225" hidden="1" customWidth="1"/>
    <col min="4359" max="4359" width="0.42578125" style="1225" customWidth="1"/>
    <col min="4360" max="4608" width="9.140625" style="1225"/>
    <col min="4609" max="4609" width="50.7109375" style="1225" customWidth="1"/>
    <col min="4610" max="4611" width="8.7109375" style="1225" customWidth="1"/>
    <col min="4612" max="4612" width="9.7109375" style="1225" customWidth="1"/>
    <col min="4613" max="4614" width="0" style="1225" hidden="1" customWidth="1"/>
    <col min="4615" max="4615" width="0.42578125" style="1225" customWidth="1"/>
    <col min="4616" max="4864" width="9.140625" style="1225"/>
    <col min="4865" max="4865" width="50.7109375" style="1225" customWidth="1"/>
    <col min="4866" max="4867" width="8.7109375" style="1225" customWidth="1"/>
    <col min="4868" max="4868" width="9.7109375" style="1225" customWidth="1"/>
    <col min="4869" max="4870" width="0" style="1225" hidden="1" customWidth="1"/>
    <col min="4871" max="4871" width="0.42578125" style="1225" customWidth="1"/>
    <col min="4872" max="5120" width="9.140625" style="1225"/>
    <col min="5121" max="5121" width="50.7109375" style="1225" customWidth="1"/>
    <col min="5122" max="5123" width="8.7109375" style="1225" customWidth="1"/>
    <col min="5124" max="5124" width="9.7109375" style="1225" customWidth="1"/>
    <col min="5125" max="5126" width="0" style="1225" hidden="1" customWidth="1"/>
    <col min="5127" max="5127" width="0.42578125" style="1225" customWidth="1"/>
    <col min="5128" max="5376" width="9.140625" style="1225"/>
    <col min="5377" max="5377" width="50.7109375" style="1225" customWidth="1"/>
    <col min="5378" max="5379" width="8.7109375" style="1225" customWidth="1"/>
    <col min="5380" max="5380" width="9.7109375" style="1225" customWidth="1"/>
    <col min="5381" max="5382" width="0" style="1225" hidden="1" customWidth="1"/>
    <col min="5383" max="5383" width="0.42578125" style="1225" customWidth="1"/>
    <col min="5384" max="5632" width="9.140625" style="1225"/>
    <col min="5633" max="5633" width="50.7109375" style="1225" customWidth="1"/>
    <col min="5634" max="5635" width="8.7109375" style="1225" customWidth="1"/>
    <col min="5636" max="5636" width="9.7109375" style="1225" customWidth="1"/>
    <col min="5637" max="5638" width="0" style="1225" hidden="1" customWidth="1"/>
    <col min="5639" max="5639" width="0.42578125" style="1225" customWidth="1"/>
    <col min="5640" max="5888" width="9.140625" style="1225"/>
    <col min="5889" max="5889" width="50.7109375" style="1225" customWidth="1"/>
    <col min="5890" max="5891" width="8.7109375" style="1225" customWidth="1"/>
    <col min="5892" max="5892" width="9.7109375" style="1225" customWidth="1"/>
    <col min="5893" max="5894" width="0" style="1225" hidden="1" customWidth="1"/>
    <col min="5895" max="5895" width="0.42578125" style="1225" customWidth="1"/>
    <col min="5896" max="6144" width="9.140625" style="1225"/>
    <col min="6145" max="6145" width="50.7109375" style="1225" customWidth="1"/>
    <col min="6146" max="6147" width="8.7109375" style="1225" customWidth="1"/>
    <col min="6148" max="6148" width="9.7109375" style="1225" customWidth="1"/>
    <col min="6149" max="6150" width="0" style="1225" hidden="1" customWidth="1"/>
    <col min="6151" max="6151" width="0.42578125" style="1225" customWidth="1"/>
    <col min="6152" max="6400" width="9.140625" style="1225"/>
    <col min="6401" max="6401" width="50.7109375" style="1225" customWidth="1"/>
    <col min="6402" max="6403" width="8.7109375" style="1225" customWidth="1"/>
    <col min="6404" max="6404" width="9.7109375" style="1225" customWidth="1"/>
    <col min="6405" max="6406" width="0" style="1225" hidden="1" customWidth="1"/>
    <col min="6407" max="6407" width="0.42578125" style="1225" customWidth="1"/>
    <col min="6408" max="6656" width="9.140625" style="1225"/>
    <col min="6657" max="6657" width="50.7109375" style="1225" customWidth="1"/>
    <col min="6658" max="6659" width="8.7109375" style="1225" customWidth="1"/>
    <col min="6660" max="6660" width="9.7109375" style="1225" customWidth="1"/>
    <col min="6661" max="6662" width="0" style="1225" hidden="1" customWidth="1"/>
    <col min="6663" max="6663" width="0.42578125" style="1225" customWidth="1"/>
    <col min="6664" max="6912" width="9.140625" style="1225"/>
    <col min="6913" max="6913" width="50.7109375" style="1225" customWidth="1"/>
    <col min="6914" max="6915" width="8.7109375" style="1225" customWidth="1"/>
    <col min="6916" max="6916" width="9.7109375" style="1225" customWidth="1"/>
    <col min="6917" max="6918" width="0" style="1225" hidden="1" customWidth="1"/>
    <col min="6919" max="6919" width="0.42578125" style="1225" customWidth="1"/>
    <col min="6920" max="7168" width="9.140625" style="1225"/>
    <col min="7169" max="7169" width="50.7109375" style="1225" customWidth="1"/>
    <col min="7170" max="7171" width="8.7109375" style="1225" customWidth="1"/>
    <col min="7172" max="7172" width="9.7109375" style="1225" customWidth="1"/>
    <col min="7173" max="7174" width="0" style="1225" hidden="1" customWidth="1"/>
    <col min="7175" max="7175" width="0.42578125" style="1225" customWidth="1"/>
    <col min="7176" max="7424" width="9.140625" style="1225"/>
    <col min="7425" max="7425" width="50.7109375" style="1225" customWidth="1"/>
    <col min="7426" max="7427" width="8.7109375" style="1225" customWidth="1"/>
    <col min="7428" max="7428" width="9.7109375" style="1225" customWidth="1"/>
    <col min="7429" max="7430" width="0" style="1225" hidden="1" customWidth="1"/>
    <col min="7431" max="7431" width="0.42578125" style="1225" customWidth="1"/>
    <col min="7432" max="7680" width="9.140625" style="1225"/>
    <col min="7681" max="7681" width="50.7109375" style="1225" customWidth="1"/>
    <col min="7682" max="7683" width="8.7109375" style="1225" customWidth="1"/>
    <col min="7684" max="7684" width="9.7109375" style="1225" customWidth="1"/>
    <col min="7685" max="7686" width="0" style="1225" hidden="1" customWidth="1"/>
    <col min="7687" max="7687" width="0.42578125" style="1225" customWidth="1"/>
    <col min="7688" max="7936" width="9.140625" style="1225"/>
    <col min="7937" max="7937" width="50.7109375" style="1225" customWidth="1"/>
    <col min="7938" max="7939" width="8.7109375" style="1225" customWidth="1"/>
    <col min="7940" max="7940" width="9.7109375" style="1225" customWidth="1"/>
    <col min="7941" max="7942" width="0" style="1225" hidden="1" customWidth="1"/>
    <col min="7943" max="7943" width="0.42578125" style="1225" customWidth="1"/>
    <col min="7944" max="8192" width="9.140625" style="1225"/>
    <col min="8193" max="8193" width="50.7109375" style="1225" customWidth="1"/>
    <col min="8194" max="8195" width="8.7109375" style="1225" customWidth="1"/>
    <col min="8196" max="8196" width="9.7109375" style="1225" customWidth="1"/>
    <col min="8197" max="8198" width="0" style="1225" hidden="1" customWidth="1"/>
    <col min="8199" max="8199" width="0.42578125" style="1225" customWidth="1"/>
    <col min="8200" max="8448" width="9.140625" style="1225"/>
    <col min="8449" max="8449" width="50.7109375" style="1225" customWidth="1"/>
    <col min="8450" max="8451" width="8.7109375" style="1225" customWidth="1"/>
    <col min="8452" max="8452" width="9.7109375" style="1225" customWidth="1"/>
    <col min="8453" max="8454" width="0" style="1225" hidden="1" customWidth="1"/>
    <col min="8455" max="8455" width="0.42578125" style="1225" customWidth="1"/>
    <col min="8456" max="8704" width="9.140625" style="1225"/>
    <col min="8705" max="8705" width="50.7109375" style="1225" customWidth="1"/>
    <col min="8706" max="8707" width="8.7109375" style="1225" customWidth="1"/>
    <col min="8708" max="8708" width="9.7109375" style="1225" customWidth="1"/>
    <col min="8709" max="8710" width="0" style="1225" hidden="1" customWidth="1"/>
    <col min="8711" max="8711" width="0.42578125" style="1225" customWidth="1"/>
    <col min="8712" max="8960" width="9.140625" style="1225"/>
    <col min="8961" max="8961" width="50.7109375" style="1225" customWidth="1"/>
    <col min="8962" max="8963" width="8.7109375" style="1225" customWidth="1"/>
    <col min="8964" max="8964" width="9.7109375" style="1225" customWidth="1"/>
    <col min="8965" max="8966" width="0" style="1225" hidden="1" customWidth="1"/>
    <col min="8967" max="8967" width="0.42578125" style="1225" customWidth="1"/>
    <col min="8968" max="9216" width="9.140625" style="1225"/>
    <col min="9217" max="9217" width="50.7109375" style="1225" customWidth="1"/>
    <col min="9218" max="9219" width="8.7109375" style="1225" customWidth="1"/>
    <col min="9220" max="9220" width="9.7109375" style="1225" customWidth="1"/>
    <col min="9221" max="9222" width="0" style="1225" hidden="1" customWidth="1"/>
    <col min="9223" max="9223" width="0.42578125" style="1225" customWidth="1"/>
    <col min="9224" max="9472" width="9.140625" style="1225"/>
    <col min="9473" max="9473" width="50.7109375" style="1225" customWidth="1"/>
    <col min="9474" max="9475" width="8.7109375" style="1225" customWidth="1"/>
    <col min="9476" max="9476" width="9.7109375" style="1225" customWidth="1"/>
    <col min="9477" max="9478" width="0" style="1225" hidden="1" customWidth="1"/>
    <col min="9479" max="9479" width="0.42578125" style="1225" customWidth="1"/>
    <col min="9480" max="9728" width="9.140625" style="1225"/>
    <col min="9729" max="9729" width="50.7109375" style="1225" customWidth="1"/>
    <col min="9730" max="9731" width="8.7109375" style="1225" customWidth="1"/>
    <col min="9732" max="9732" width="9.7109375" style="1225" customWidth="1"/>
    <col min="9733" max="9734" width="0" style="1225" hidden="1" customWidth="1"/>
    <col min="9735" max="9735" width="0.42578125" style="1225" customWidth="1"/>
    <col min="9736" max="9984" width="9.140625" style="1225"/>
    <col min="9985" max="9985" width="50.7109375" style="1225" customWidth="1"/>
    <col min="9986" max="9987" width="8.7109375" style="1225" customWidth="1"/>
    <col min="9988" max="9988" width="9.7109375" style="1225" customWidth="1"/>
    <col min="9989" max="9990" width="0" style="1225" hidden="1" customWidth="1"/>
    <col min="9991" max="9991" width="0.42578125" style="1225" customWidth="1"/>
    <col min="9992" max="10240" width="9.140625" style="1225"/>
    <col min="10241" max="10241" width="50.7109375" style="1225" customWidth="1"/>
    <col min="10242" max="10243" width="8.7109375" style="1225" customWidth="1"/>
    <col min="10244" max="10244" width="9.7109375" style="1225" customWidth="1"/>
    <col min="10245" max="10246" width="0" style="1225" hidden="1" customWidth="1"/>
    <col min="10247" max="10247" width="0.42578125" style="1225" customWidth="1"/>
    <col min="10248" max="10496" width="9.140625" style="1225"/>
    <col min="10497" max="10497" width="50.7109375" style="1225" customWidth="1"/>
    <col min="10498" max="10499" width="8.7109375" style="1225" customWidth="1"/>
    <col min="10500" max="10500" width="9.7109375" style="1225" customWidth="1"/>
    <col min="10501" max="10502" width="0" style="1225" hidden="1" customWidth="1"/>
    <col min="10503" max="10503" width="0.42578125" style="1225" customWidth="1"/>
    <col min="10504" max="10752" width="9.140625" style="1225"/>
    <col min="10753" max="10753" width="50.7109375" style="1225" customWidth="1"/>
    <col min="10754" max="10755" width="8.7109375" style="1225" customWidth="1"/>
    <col min="10756" max="10756" width="9.7109375" style="1225" customWidth="1"/>
    <col min="10757" max="10758" width="0" style="1225" hidden="1" customWidth="1"/>
    <col min="10759" max="10759" width="0.42578125" style="1225" customWidth="1"/>
    <col min="10760" max="11008" width="9.140625" style="1225"/>
    <col min="11009" max="11009" width="50.7109375" style="1225" customWidth="1"/>
    <col min="11010" max="11011" width="8.7109375" style="1225" customWidth="1"/>
    <col min="11012" max="11012" width="9.7109375" style="1225" customWidth="1"/>
    <col min="11013" max="11014" width="0" style="1225" hidden="1" customWidth="1"/>
    <col min="11015" max="11015" width="0.42578125" style="1225" customWidth="1"/>
    <col min="11016" max="11264" width="9.140625" style="1225"/>
    <col min="11265" max="11265" width="50.7109375" style="1225" customWidth="1"/>
    <col min="11266" max="11267" width="8.7109375" style="1225" customWidth="1"/>
    <col min="11268" max="11268" width="9.7109375" style="1225" customWidth="1"/>
    <col min="11269" max="11270" width="0" style="1225" hidden="1" customWidth="1"/>
    <col min="11271" max="11271" width="0.42578125" style="1225" customWidth="1"/>
    <col min="11272" max="11520" width="9.140625" style="1225"/>
    <col min="11521" max="11521" width="50.7109375" style="1225" customWidth="1"/>
    <col min="11522" max="11523" width="8.7109375" style="1225" customWidth="1"/>
    <col min="11524" max="11524" width="9.7109375" style="1225" customWidth="1"/>
    <col min="11525" max="11526" width="0" style="1225" hidden="1" customWidth="1"/>
    <col min="11527" max="11527" width="0.42578125" style="1225" customWidth="1"/>
    <col min="11528" max="11776" width="9.140625" style="1225"/>
    <col min="11777" max="11777" width="50.7109375" style="1225" customWidth="1"/>
    <col min="11778" max="11779" width="8.7109375" style="1225" customWidth="1"/>
    <col min="11780" max="11780" width="9.7109375" style="1225" customWidth="1"/>
    <col min="11781" max="11782" width="0" style="1225" hidden="1" customWidth="1"/>
    <col min="11783" max="11783" width="0.42578125" style="1225" customWidth="1"/>
    <col min="11784" max="12032" width="9.140625" style="1225"/>
    <col min="12033" max="12033" width="50.7109375" style="1225" customWidth="1"/>
    <col min="12034" max="12035" width="8.7109375" style="1225" customWidth="1"/>
    <col min="12036" max="12036" width="9.7109375" style="1225" customWidth="1"/>
    <col min="12037" max="12038" width="0" style="1225" hidden="1" customWidth="1"/>
    <col min="12039" max="12039" width="0.42578125" style="1225" customWidth="1"/>
    <col min="12040" max="12288" width="9.140625" style="1225"/>
    <col min="12289" max="12289" width="50.7109375" style="1225" customWidth="1"/>
    <col min="12290" max="12291" width="8.7109375" style="1225" customWidth="1"/>
    <col min="12292" max="12292" width="9.7109375" style="1225" customWidth="1"/>
    <col min="12293" max="12294" width="0" style="1225" hidden="1" customWidth="1"/>
    <col min="12295" max="12295" width="0.42578125" style="1225" customWidth="1"/>
    <col min="12296" max="12544" width="9.140625" style="1225"/>
    <col min="12545" max="12545" width="50.7109375" style="1225" customWidth="1"/>
    <col min="12546" max="12547" width="8.7109375" style="1225" customWidth="1"/>
    <col min="12548" max="12548" width="9.7109375" style="1225" customWidth="1"/>
    <col min="12549" max="12550" width="0" style="1225" hidden="1" customWidth="1"/>
    <col min="12551" max="12551" width="0.42578125" style="1225" customWidth="1"/>
    <col min="12552" max="12800" width="9.140625" style="1225"/>
    <col min="12801" max="12801" width="50.7109375" style="1225" customWidth="1"/>
    <col min="12802" max="12803" width="8.7109375" style="1225" customWidth="1"/>
    <col min="12804" max="12804" width="9.7109375" style="1225" customWidth="1"/>
    <col min="12805" max="12806" width="0" style="1225" hidden="1" customWidth="1"/>
    <col min="12807" max="12807" width="0.42578125" style="1225" customWidth="1"/>
    <col min="12808" max="13056" width="9.140625" style="1225"/>
    <col min="13057" max="13057" width="50.7109375" style="1225" customWidth="1"/>
    <col min="13058" max="13059" width="8.7109375" style="1225" customWidth="1"/>
    <col min="13060" max="13060" width="9.7109375" style="1225" customWidth="1"/>
    <col min="13061" max="13062" width="0" style="1225" hidden="1" customWidth="1"/>
    <col min="13063" max="13063" width="0.42578125" style="1225" customWidth="1"/>
    <col min="13064" max="13312" width="9.140625" style="1225"/>
    <col min="13313" max="13313" width="50.7109375" style="1225" customWidth="1"/>
    <col min="13314" max="13315" width="8.7109375" style="1225" customWidth="1"/>
    <col min="13316" max="13316" width="9.7109375" style="1225" customWidth="1"/>
    <col min="13317" max="13318" width="0" style="1225" hidden="1" customWidth="1"/>
    <col min="13319" max="13319" width="0.42578125" style="1225" customWidth="1"/>
    <col min="13320" max="13568" width="9.140625" style="1225"/>
    <col min="13569" max="13569" width="50.7109375" style="1225" customWidth="1"/>
    <col min="13570" max="13571" width="8.7109375" style="1225" customWidth="1"/>
    <col min="13572" max="13572" width="9.7109375" style="1225" customWidth="1"/>
    <col min="13573" max="13574" width="0" style="1225" hidden="1" customWidth="1"/>
    <col min="13575" max="13575" width="0.42578125" style="1225" customWidth="1"/>
    <col min="13576" max="13824" width="9.140625" style="1225"/>
    <col min="13825" max="13825" width="50.7109375" style="1225" customWidth="1"/>
    <col min="13826" max="13827" width="8.7109375" style="1225" customWidth="1"/>
    <col min="13828" max="13828" width="9.7109375" style="1225" customWidth="1"/>
    <col min="13829" max="13830" width="0" style="1225" hidden="1" customWidth="1"/>
    <col min="13831" max="13831" width="0.42578125" style="1225" customWidth="1"/>
    <col min="13832" max="14080" width="9.140625" style="1225"/>
    <col min="14081" max="14081" width="50.7109375" style="1225" customWidth="1"/>
    <col min="14082" max="14083" width="8.7109375" style="1225" customWidth="1"/>
    <col min="14084" max="14084" width="9.7109375" style="1225" customWidth="1"/>
    <col min="14085" max="14086" width="0" style="1225" hidden="1" customWidth="1"/>
    <col min="14087" max="14087" width="0.42578125" style="1225" customWidth="1"/>
    <col min="14088" max="14336" width="9.140625" style="1225"/>
    <col min="14337" max="14337" width="50.7109375" style="1225" customWidth="1"/>
    <col min="14338" max="14339" width="8.7109375" style="1225" customWidth="1"/>
    <col min="14340" max="14340" width="9.7109375" style="1225" customWidth="1"/>
    <col min="14341" max="14342" width="0" style="1225" hidden="1" customWidth="1"/>
    <col min="14343" max="14343" width="0.42578125" style="1225" customWidth="1"/>
    <col min="14344" max="14592" width="9.140625" style="1225"/>
    <col min="14593" max="14593" width="50.7109375" style="1225" customWidth="1"/>
    <col min="14594" max="14595" width="8.7109375" style="1225" customWidth="1"/>
    <col min="14596" max="14596" width="9.7109375" style="1225" customWidth="1"/>
    <col min="14597" max="14598" width="0" style="1225" hidden="1" customWidth="1"/>
    <col min="14599" max="14599" width="0.42578125" style="1225" customWidth="1"/>
    <col min="14600" max="14848" width="9.140625" style="1225"/>
    <col min="14849" max="14849" width="50.7109375" style="1225" customWidth="1"/>
    <col min="14850" max="14851" width="8.7109375" style="1225" customWidth="1"/>
    <col min="14852" max="14852" width="9.7109375" style="1225" customWidth="1"/>
    <col min="14853" max="14854" width="0" style="1225" hidden="1" customWidth="1"/>
    <col min="14855" max="14855" width="0.42578125" style="1225" customWidth="1"/>
    <col min="14856" max="15104" width="9.140625" style="1225"/>
    <col min="15105" max="15105" width="50.7109375" style="1225" customWidth="1"/>
    <col min="15106" max="15107" width="8.7109375" style="1225" customWidth="1"/>
    <col min="15108" max="15108" width="9.7109375" style="1225" customWidth="1"/>
    <col min="15109" max="15110" width="0" style="1225" hidden="1" customWidth="1"/>
    <col min="15111" max="15111" width="0.42578125" style="1225" customWidth="1"/>
    <col min="15112" max="15360" width="9.140625" style="1225"/>
    <col min="15361" max="15361" width="50.7109375" style="1225" customWidth="1"/>
    <col min="15362" max="15363" width="8.7109375" style="1225" customWidth="1"/>
    <col min="15364" max="15364" width="9.7109375" style="1225" customWidth="1"/>
    <col min="15365" max="15366" width="0" style="1225" hidden="1" customWidth="1"/>
    <col min="15367" max="15367" width="0.42578125" style="1225" customWidth="1"/>
    <col min="15368" max="15616" width="9.140625" style="1225"/>
    <col min="15617" max="15617" width="50.7109375" style="1225" customWidth="1"/>
    <col min="15618" max="15619" width="8.7109375" style="1225" customWidth="1"/>
    <col min="15620" max="15620" width="9.7109375" style="1225" customWidth="1"/>
    <col min="15621" max="15622" width="0" style="1225" hidden="1" customWidth="1"/>
    <col min="15623" max="15623" width="0.42578125" style="1225" customWidth="1"/>
    <col min="15624" max="15872" width="9.140625" style="1225"/>
    <col min="15873" max="15873" width="50.7109375" style="1225" customWidth="1"/>
    <col min="15874" max="15875" width="8.7109375" style="1225" customWidth="1"/>
    <col min="15876" max="15876" width="9.7109375" style="1225" customWidth="1"/>
    <col min="15877" max="15878" width="0" style="1225" hidden="1" customWidth="1"/>
    <col min="15879" max="15879" width="0.42578125" style="1225" customWidth="1"/>
    <col min="15880" max="16128" width="9.140625" style="1225"/>
    <col min="16129" max="16129" width="50.7109375" style="1225" customWidth="1"/>
    <col min="16130" max="16131" width="8.7109375" style="1225" customWidth="1"/>
    <col min="16132" max="16132" width="9.7109375" style="1225" customWidth="1"/>
    <col min="16133" max="16134" width="0" style="1225" hidden="1" customWidth="1"/>
    <col min="16135" max="16135" width="0.42578125" style="1225" customWidth="1"/>
    <col min="16136" max="16384" width="9.140625" style="1225"/>
  </cols>
  <sheetData>
    <row r="1" spans="1:7" s="1204" customFormat="1" ht="24.75" customHeight="1" x14ac:dyDescent="0.25">
      <c r="A1" s="1201"/>
      <c r="B1" s="1202"/>
      <c r="C1" s="1202"/>
      <c r="D1" s="1202"/>
      <c r="E1" s="1203"/>
      <c r="F1" s="1202"/>
    </row>
    <row r="2" spans="1:7" s="1205" customFormat="1" ht="12.75" customHeight="1" thickBot="1" x14ac:dyDescent="0.25">
      <c r="B2" s="1206"/>
      <c r="C2" s="1206"/>
      <c r="D2" s="1206"/>
      <c r="E2" s="1207" t="s">
        <v>456</v>
      </c>
      <c r="F2" s="1206"/>
    </row>
    <row r="3" spans="1:7" s="1214" customFormat="1" ht="12.75" customHeight="1" x14ac:dyDescent="0.2">
      <c r="A3" s="1208"/>
      <c r="B3" s="1209" t="s">
        <v>477</v>
      </c>
      <c r="C3" s="1210" t="s">
        <v>478</v>
      </c>
      <c r="D3" s="1211" t="s">
        <v>479</v>
      </c>
      <c r="E3" s="1212" t="s">
        <v>457</v>
      </c>
      <c r="F3" s="1211" t="s">
        <v>458</v>
      </c>
      <c r="G3" s="1213"/>
    </row>
    <row r="4" spans="1:7" s="1214" customFormat="1" ht="12.75" customHeight="1" thickBot="1" x14ac:dyDescent="0.25">
      <c r="A4" s="1215" t="s">
        <v>459</v>
      </c>
      <c r="B4" s="1216" t="s">
        <v>460</v>
      </c>
      <c r="C4" s="1217" t="s">
        <v>460</v>
      </c>
      <c r="D4" s="1218" t="s">
        <v>461</v>
      </c>
      <c r="E4" s="1219" t="s">
        <v>462</v>
      </c>
      <c r="F4" s="1218" t="s">
        <v>463</v>
      </c>
      <c r="G4" s="1213"/>
    </row>
    <row r="5" spans="1:7" ht="12.75" customHeight="1" thickBot="1" x14ac:dyDescent="0.25">
      <c r="A5" s="1220" t="s">
        <v>464</v>
      </c>
      <c r="B5" s="1221">
        <f>SUM(B6:B13)</f>
        <v>1518</v>
      </c>
      <c r="C5" s="1221">
        <f>SUM(C6:C13)</f>
        <v>0</v>
      </c>
      <c r="D5" s="1221">
        <f>SUM(D6:D13)</f>
        <v>0</v>
      </c>
      <c r="E5" s="1222" t="str">
        <f t="shared" ref="E5:E13" si="0">IF(C5=0," ",D5/C5)</f>
        <v xml:space="preserve"> </v>
      </c>
      <c r="F5" s="1223">
        <f>SUM(F6:F13)</f>
        <v>1493</v>
      </c>
      <c r="G5" s="1224"/>
    </row>
    <row r="6" spans="1:7" ht="12.75" customHeight="1" x14ac:dyDescent="0.2">
      <c r="A6" s="1226" t="s">
        <v>487</v>
      </c>
      <c r="B6" s="1227"/>
      <c r="C6" s="1227"/>
      <c r="D6" s="1228"/>
      <c r="E6" s="1229" t="str">
        <f t="shared" si="0"/>
        <v xml:space="preserve"> </v>
      </c>
      <c r="F6" s="1230">
        <v>465</v>
      </c>
      <c r="G6" s="1224"/>
    </row>
    <row r="7" spans="1:7" ht="12.75" customHeight="1" x14ac:dyDescent="0.2">
      <c r="A7" s="1226"/>
      <c r="B7" s="1227"/>
      <c r="C7" s="1227"/>
      <c r="D7" s="1231"/>
      <c r="E7" s="1232" t="str">
        <f t="shared" si="0"/>
        <v xml:space="preserve"> </v>
      </c>
      <c r="F7" s="1233">
        <v>1028</v>
      </c>
      <c r="G7" s="1224"/>
    </row>
    <row r="8" spans="1:7" ht="12.75" customHeight="1" x14ac:dyDescent="0.2">
      <c r="A8" s="1226" t="s">
        <v>488</v>
      </c>
      <c r="B8" s="1234">
        <v>1518</v>
      </c>
      <c r="C8" s="1227"/>
      <c r="D8" s="1231"/>
      <c r="E8" s="1232" t="str">
        <f t="shared" si="0"/>
        <v xml:space="preserve"> </v>
      </c>
      <c r="F8" s="1233"/>
      <c r="G8" s="1224"/>
    </row>
    <row r="9" spans="1:7" ht="12.75" customHeight="1" x14ac:dyDescent="0.2">
      <c r="A9" s="1226"/>
      <c r="B9" s="1227"/>
      <c r="C9" s="1227"/>
      <c r="D9" s="1231"/>
      <c r="E9" s="1232" t="str">
        <f t="shared" si="0"/>
        <v xml:space="preserve"> </v>
      </c>
      <c r="F9" s="1233"/>
      <c r="G9" s="1224"/>
    </row>
    <row r="10" spans="1:7" ht="12.75" customHeight="1" x14ac:dyDescent="0.2">
      <c r="A10" s="1226"/>
      <c r="B10" s="1227"/>
      <c r="C10" s="1227"/>
      <c r="D10" s="1231"/>
      <c r="E10" s="1232" t="str">
        <f t="shared" si="0"/>
        <v xml:space="preserve"> </v>
      </c>
      <c r="F10" s="1233"/>
      <c r="G10" s="1224"/>
    </row>
    <row r="11" spans="1:7" ht="12.75" customHeight="1" x14ac:dyDescent="0.2">
      <c r="A11" s="1226"/>
      <c r="B11" s="1235"/>
      <c r="C11" s="1235"/>
      <c r="D11" s="1231"/>
      <c r="E11" s="1232" t="str">
        <f t="shared" si="0"/>
        <v xml:space="preserve"> </v>
      </c>
      <c r="F11" s="1233"/>
      <c r="G11" s="1224"/>
    </row>
    <row r="12" spans="1:7" ht="12.75" customHeight="1" x14ac:dyDescent="0.2">
      <c r="A12" s="1236"/>
      <c r="B12" s="1231"/>
      <c r="C12" s="1231"/>
      <c r="D12" s="1231"/>
      <c r="E12" s="1232" t="str">
        <f t="shared" si="0"/>
        <v xml:space="preserve"> </v>
      </c>
      <c r="F12" s="1233"/>
      <c r="G12" s="1224"/>
    </row>
    <row r="13" spans="1:7" ht="12.75" customHeight="1" thickBot="1" x14ac:dyDescent="0.25">
      <c r="A13" s="1237"/>
      <c r="B13" s="1238"/>
      <c r="C13" s="1238"/>
      <c r="D13" s="1238"/>
      <c r="E13" s="1239" t="str">
        <f t="shared" si="0"/>
        <v xml:space="preserve"> </v>
      </c>
      <c r="F13" s="1240"/>
      <c r="G13" s="1224"/>
    </row>
    <row r="14" spans="1:7" ht="12.75" customHeight="1" x14ac:dyDescent="0.2">
      <c r="A14" s="1241"/>
    </row>
    <row r="15" spans="1:7" ht="12.75" customHeight="1" thickBot="1" x14ac:dyDescent="0.25">
      <c r="A15" s="1241"/>
    </row>
    <row r="16" spans="1:7" s="1214" customFormat="1" ht="12.75" customHeight="1" x14ac:dyDescent="0.2">
      <c r="A16" s="1208"/>
      <c r="B16" s="1210" t="s">
        <v>477</v>
      </c>
      <c r="C16" s="1210" t="s">
        <v>478</v>
      </c>
      <c r="D16" s="1210" t="s">
        <v>486</v>
      </c>
      <c r="E16" s="1212" t="s">
        <v>457</v>
      </c>
      <c r="F16" s="1211" t="s">
        <v>458</v>
      </c>
      <c r="G16" s="1213"/>
    </row>
    <row r="17" spans="1:7" s="1214" customFormat="1" ht="12.75" customHeight="1" thickBot="1" x14ac:dyDescent="0.25">
      <c r="A17" s="1215" t="s">
        <v>465</v>
      </c>
      <c r="B17" s="1217" t="s">
        <v>460</v>
      </c>
      <c r="C17" s="1217" t="s">
        <v>460</v>
      </c>
      <c r="D17" s="1217" t="s">
        <v>461</v>
      </c>
      <c r="E17" s="1219" t="s">
        <v>462</v>
      </c>
      <c r="F17" s="1218" t="s">
        <v>463</v>
      </c>
      <c r="G17" s="1213"/>
    </row>
    <row r="18" spans="1:7" ht="12.75" customHeight="1" thickBot="1" x14ac:dyDescent="0.25">
      <c r="A18" s="1220" t="s">
        <v>466</v>
      </c>
      <c r="B18" s="1221">
        <f>SUM(B19:B43)</f>
        <v>1518</v>
      </c>
      <c r="C18" s="1221">
        <f>SUM(C19:C43)</f>
        <v>0</v>
      </c>
      <c r="D18" s="1221">
        <f>SUM(D19:D43)</f>
        <v>0</v>
      </c>
      <c r="E18" s="1222" t="str">
        <f>IF(C18=0," ",D18/C18)</f>
        <v xml:space="preserve"> </v>
      </c>
      <c r="F18" s="1223">
        <f>SUM(F19:F43)</f>
        <v>1453</v>
      </c>
      <c r="G18" s="1224"/>
    </row>
    <row r="19" spans="1:7" ht="12.75" customHeight="1" x14ac:dyDescent="0.2">
      <c r="A19" s="1244"/>
      <c r="B19" s="1234"/>
      <c r="C19" s="1235"/>
      <c r="D19" s="1231"/>
      <c r="E19" s="1232" t="str">
        <f t="shared" ref="E19:E43" si="1">IF(C19=0," ",D19/C19)</f>
        <v xml:space="preserve"> </v>
      </c>
      <c r="F19" s="1231"/>
      <c r="G19" s="1224"/>
    </row>
    <row r="20" spans="1:7" ht="12.75" customHeight="1" x14ac:dyDescent="0.2">
      <c r="A20" s="1226" t="s">
        <v>480</v>
      </c>
      <c r="B20" s="1234">
        <v>36</v>
      </c>
      <c r="C20" s="1227"/>
      <c r="D20" s="1231"/>
      <c r="E20" s="1232" t="str">
        <f t="shared" si="1"/>
        <v xml:space="preserve"> </v>
      </c>
      <c r="F20" s="1231">
        <v>300</v>
      </c>
      <c r="G20" s="1224"/>
    </row>
    <row r="21" spans="1:7" ht="12.75" customHeight="1" x14ac:dyDescent="0.2">
      <c r="A21" s="1226" t="s">
        <v>467</v>
      </c>
      <c r="B21" s="1234">
        <v>40</v>
      </c>
      <c r="C21" s="1227"/>
      <c r="D21" s="1231"/>
      <c r="E21" s="1232" t="str">
        <f t="shared" si="1"/>
        <v xml:space="preserve"> </v>
      </c>
      <c r="F21" s="1231">
        <v>735</v>
      </c>
      <c r="G21" s="1224"/>
    </row>
    <row r="22" spans="1:7" ht="12.75" customHeight="1" x14ac:dyDescent="0.2">
      <c r="A22" s="1226" t="s">
        <v>483</v>
      </c>
      <c r="B22" s="1234">
        <v>46</v>
      </c>
      <c r="C22" s="1227"/>
      <c r="D22" s="1231"/>
      <c r="E22" s="1232" t="str">
        <f t="shared" si="1"/>
        <v xml:space="preserve"> </v>
      </c>
      <c r="F22" s="1231">
        <v>118</v>
      </c>
      <c r="G22" s="1224"/>
    </row>
    <row r="23" spans="1:7" ht="12.75" customHeight="1" x14ac:dyDescent="0.2">
      <c r="A23" s="1226" t="s">
        <v>481</v>
      </c>
      <c r="B23" s="1234">
        <v>8</v>
      </c>
      <c r="C23" s="1227"/>
      <c r="D23" s="1231"/>
      <c r="E23" s="1232" t="str">
        <f t="shared" si="1"/>
        <v xml:space="preserve"> </v>
      </c>
      <c r="F23" s="1231">
        <v>300</v>
      </c>
      <c r="G23" s="1224"/>
    </row>
    <row r="24" spans="1:7" ht="12.75" customHeight="1" x14ac:dyDescent="0.2">
      <c r="A24" s="1245"/>
      <c r="B24" s="1246"/>
      <c r="C24" s="1231"/>
      <c r="D24" s="1231"/>
      <c r="E24" s="1232" t="str">
        <f t="shared" si="1"/>
        <v xml:space="preserve"> </v>
      </c>
      <c r="F24" s="1233"/>
      <c r="G24" s="1224"/>
    </row>
    <row r="25" spans="1:7" ht="12.75" customHeight="1" x14ac:dyDescent="0.2">
      <c r="A25" s="1245" t="s">
        <v>468</v>
      </c>
      <c r="B25" s="1246">
        <v>10</v>
      </c>
      <c r="C25" s="1231"/>
      <c r="D25" s="1231"/>
      <c r="E25" s="1232"/>
      <c r="F25" s="1233"/>
      <c r="G25" s="1224"/>
    </row>
    <row r="26" spans="1:7" ht="12.75" customHeight="1" x14ac:dyDescent="0.2">
      <c r="A26" s="1245" t="s">
        <v>469</v>
      </c>
      <c r="B26" s="1246">
        <v>30</v>
      </c>
      <c r="C26" s="1231"/>
      <c r="D26" s="1231"/>
      <c r="E26" s="1232" t="str">
        <f t="shared" si="1"/>
        <v xml:space="preserve"> </v>
      </c>
      <c r="F26" s="1233"/>
      <c r="G26" s="1224"/>
    </row>
    <row r="27" spans="1:7" ht="12.75" customHeight="1" x14ac:dyDescent="0.2">
      <c r="A27" s="1226" t="s">
        <v>482</v>
      </c>
      <c r="B27" s="1234">
        <v>310</v>
      </c>
      <c r="C27" s="1227"/>
      <c r="D27" s="1231"/>
      <c r="E27" s="1232" t="str">
        <f t="shared" si="1"/>
        <v xml:space="preserve"> </v>
      </c>
      <c r="F27" s="1233"/>
      <c r="G27" s="1224"/>
    </row>
    <row r="28" spans="1:7" ht="12.75" customHeight="1" x14ac:dyDescent="0.2">
      <c r="A28" s="1226" t="s">
        <v>470</v>
      </c>
      <c r="B28" s="1234">
        <v>468</v>
      </c>
      <c r="C28" s="1227"/>
      <c r="D28" s="1231"/>
      <c r="E28" s="1232" t="str">
        <f t="shared" si="1"/>
        <v xml:space="preserve"> </v>
      </c>
      <c r="F28" s="1233"/>
      <c r="G28" s="1224"/>
    </row>
    <row r="29" spans="1:7" ht="12.75" customHeight="1" x14ac:dyDescent="0.2">
      <c r="A29" s="1226" t="s">
        <v>484</v>
      </c>
      <c r="B29" s="1234">
        <v>253</v>
      </c>
      <c r="C29" s="1227"/>
      <c r="D29" s="1231"/>
      <c r="E29" s="1232" t="str">
        <f t="shared" si="1"/>
        <v xml:space="preserve"> </v>
      </c>
      <c r="F29" s="1233"/>
      <c r="G29" s="1224"/>
    </row>
    <row r="30" spans="1:7" ht="12.75" customHeight="1" x14ac:dyDescent="0.2">
      <c r="A30" s="1226" t="s">
        <v>485</v>
      </c>
      <c r="B30" s="1234">
        <v>317</v>
      </c>
      <c r="C30" s="1227"/>
      <c r="D30" s="1231"/>
      <c r="E30" s="1232" t="str">
        <f t="shared" si="1"/>
        <v xml:space="preserve"> </v>
      </c>
      <c r="F30" s="1233"/>
      <c r="G30" s="1224"/>
    </row>
    <row r="31" spans="1:7" ht="12.75" customHeight="1" x14ac:dyDescent="0.2">
      <c r="A31" s="1236"/>
      <c r="B31" s="1247"/>
      <c r="C31" s="1231"/>
      <c r="D31" s="1231"/>
      <c r="E31" s="1232" t="str">
        <f t="shared" si="1"/>
        <v xml:space="preserve"> </v>
      </c>
      <c r="F31" s="1233"/>
      <c r="G31" s="1224"/>
    </row>
    <row r="32" spans="1:7" ht="12.75" customHeight="1" x14ac:dyDescent="0.2">
      <c r="A32" s="1236"/>
      <c r="B32" s="1247"/>
      <c r="C32" s="1231"/>
      <c r="D32" s="1231"/>
      <c r="E32" s="1232" t="str">
        <f t="shared" si="1"/>
        <v xml:space="preserve"> </v>
      </c>
      <c r="F32" s="1233"/>
      <c r="G32" s="1224"/>
    </row>
    <row r="33" spans="1:10" ht="12.75" customHeight="1" x14ac:dyDescent="0.2">
      <c r="A33" s="1236"/>
      <c r="B33" s="1247"/>
      <c r="C33" s="1231"/>
      <c r="D33" s="1231"/>
      <c r="E33" s="1232" t="str">
        <f t="shared" si="1"/>
        <v xml:space="preserve"> </v>
      </c>
      <c r="F33" s="1233"/>
      <c r="G33" s="1224"/>
    </row>
    <row r="34" spans="1:10" ht="12.75" customHeight="1" x14ac:dyDescent="0.2">
      <c r="A34" s="1236"/>
      <c r="B34" s="1247"/>
      <c r="C34" s="1231"/>
      <c r="D34" s="1231"/>
      <c r="E34" s="1232" t="str">
        <f t="shared" si="1"/>
        <v xml:space="preserve"> </v>
      </c>
      <c r="F34" s="1233"/>
      <c r="G34" s="1224"/>
    </row>
    <row r="35" spans="1:10" ht="12.75" customHeight="1" x14ac:dyDescent="0.2">
      <c r="A35" s="1236"/>
      <c r="B35" s="1247"/>
      <c r="C35" s="1231"/>
      <c r="D35" s="1231"/>
      <c r="E35" s="1232" t="str">
        <f t="shared" si="1"/>
        <v xml:space="preserve"> </v>
      </c>
      <c r="F35" s="1233"/>
      <c r="G35" s="1224"/>
    </row>
    <row r="36" spans="1:10" ht="12.75" customHeight="1" x14ac:dyDescent="0.2">
      <c r="A36" s="1236"/>
      <c r="B36" s="1247"/>
      <c r="C36" s="1231"/>
      <c r="D36" s="1231"/>
      <c r="E36" s="1232" t="str">
        <f t="shared" si="1"/>
        <v xml:space="preserve"> </v>
      </c>
      <c r="F36" s="1233"/>
      <c r="G36" s="1224"/>
    </row>
    <row r="37" spans="1:10" ht="12.75" customHeight="1" x14ac:dyDescent="0.2">
      <c r="A37" s="1236"/>
      <c r="B37" s="1247"/>
      <c r="C37" s="1231"/>
      <c r="D37" s="1231"/>
      <c r="E37" s="1232" t="str">
        <f t="shared" si="1"/>
        <v xml:space="preserve"> </v>
      </c>
      <c r="F37" s="1233"/>
      <c r="G37" s="1224"/>
    </row>
    <row r="38" spans="1:10" ht="12.75" customHeight="1" x14ac:dyDescent="0.2">
      <c r="A38" s="1236"/>
      <c r="B38" s="1247"/>
      <c r="C38" s="1231"/>
      <c r="D38" s="1231"/>
      <c r="E38" s="1232" t="str">
        <f t="shared" si="1"/>
        <v xml:space="preserve"> </v>
      </c>
      <c r="F38" s="1233"/>
      <c r="G38" s="1224"/>
    </row>
    <row r="39" spans="1:10" ht="12.75" customHeight="1" x14ac:dyDescent="0.2">
      <c r="A39" s="1236"/>
      <c r="B39" s="1247"/>
      <c r="C39" s="1231"/>
      <c r="D39" s="1231"/>
      <c r="E39" s="1232" t="str">
        <f t="shared" si="1"/>
        <v xml:space="preserve"> </v>
      </c>
      <c r="F39" s="1233"/>
      <c r="G39" s="1224"/>
    </row>
    <row r="40" spans="1:10" ht="12.75" customHeight="1" x14ac:dyDescent="0.2">
      <c r="A40" s="1236"/>
      <c r="B40" s="1247"/>
      <c r="C40" s="1231"/>
      <c r="D40" s="1231"/>
      <c r="E40" s="1232" t="str">
        <f t="shared" si="1"/>
        <v xml:space="preserve"> </v>
      </c>
      <c r="F40" s="1233"/>
      <c r="G40" s="1224"/>
    </row>
    <row r="41" spans="1:10" ht="12.75" customHeight="1" x14ac:dyDescent="0.2">
      <c r="A41" s="1236"/>
      <c r="B41" s="1247"/>
      <c r="C41" s="1231"/>
      <c r="D41" s="1231"/>
      <c r="E41" s="1232" t="str">
        <f t="shared" si="1"/>
        <v xml:space="preserve"> </v>
      </c>
      <c r="F41" s="1233"/>
      <c r="G41" s="1224"/>
    </row>
    <row r="42" spans="1:10" ht="12.75" customHeight="1" x14ac:dyDescent="0.2">
      <c r="A42" s="1236"/>
      <c r="B42" s="1247"/>
      <c r="C42" s="1231"/>
      <c r="D42" s="1231"/>
      <c r="E42" s="1232" t="str">
        <f t="shared" si="1"/>
        <v xml:space="preserve"> </v>
      </c>
      <c r="F42" s="1233"/>
      <c r="G42" s="1224"/>
    </row>
    <row r="43" spans="1:10" ht="12.75" customHeight="1" thickBot="1" x14ac:dyDescent="0.25">
      <c r="A43" s="1237"/>
      <c r="B43" s="1248"/>
      <c r="C43" s="1238"/>
      <c r="D43" s="1238"/>
      <c r="E43" s="1239" t="str">
        <f t="shared" si="1"/>
        <v xml:space="preserve"> </v>
      </c>
      <c r="F43" s="1240"/>
      <c r="G43" s="1224"/>
    </row>
    <row r="44" spans="1:10" s="1253" customFormat="1" ht="6" customHeight="1" thickBot="1" x14ac:dyDescent="0.25">
      <c r="A44" s="1249"/>
      <c r="B44" s="1250"/>
      <c r="C44" s="1250"/>
      <c r="D44" s="1250"/>
      <c r="E44" s="1251"/>
      <c r="F44" s="1252"/>
      <c r="J44" s="1225"/>
    </row>
    <row r="45" spans="1:10" ht="12.75" customHeight="1" thickBot="1" x14ac:dyDescent="0.25">
      <c r="A45" s="1220" t="s">
        <v>471</v>
      </c>
      <c r="B45" s="1254">
        <f>B5-B18</f>
        <v>0</v>
      </c>
      <c r="C45" s="1254">
        <f>C5-C18</f>
        <v>0</v>
      </c>
      <c r="D45" s="1254"/>
      <c r="E45" s="1255" t="str">
        <f t="shared" ref="E45:E51" si="2">IF(C45=0," ",D45/C45)</f>
        <v xml:space="preserve"> </v>
      </c>
      <c r="F45" s="1256"/>
      <c r="G45" s="1224"/>
      <c r="J45" s="1253"/>
    </row>
    <row r="46" spans="1:10" ht="12.75" customHeight="1" thickBot="1" x14ac:dyDescent="0.25">
      <c r="A46" s="1257" t="s">
        <v>472</v>
      </c>
      <c r="B46" s="1258"/>
      <c r="C46" s="1258"/>
      <c r="D46" s="1258">
        <f>D5-D18</f>
        <v>0</v>
      </c>
      <c r="E46" s="1259" t="str">
        <f t="shared" si="2"/>
        <v xml:space="preserve"> </v>
      </c>
      <c r="F46" s="1260">
        <f>F5-F18</f>
        <v>40</v>
      </c>
      <c r="G46" s="1224"/>
    </row>
    <row r="47" spans="1:10" s="1253" customFormat="1" ht="12.75" customHeight="1" x14ac:dyDescent="0.2">
      <c r="A47" s="1249"/>
      <c r="B47" s="1250"/>
      <c r="C47" s="1250"/>
      <c r="D47" s="1250"/>
      <c r="E47" s="1251"/>
      <c r="F47" s="1250"/>
      <c r="J47" s="1225"/>
    </row>
    <row r="48" spans="1:10" ht="12.75" hidden="1" customHeight="1" x14ac:dyDescent="0.2">
      <c r="A48" s="1261" t="s">
        <v>473</v>
      </c>
      <c r="B48" s="1262"/>
      <c r="C48" s="1262"/>
      <c r="D48" s="1262">
        <v>339</v>
      </c>
      <c r="E48" s="1263" t="str">
        <f t="shared" si="2"/>
        <v xml:space="preserve"> </v>
      </c>
      <c r="F48" s="1264"/>
      <c r="G48" s="1224"/>
      <c r="J48" s="1253"/>
    </row>
    <row r="49" spans="1:7" ht="12.75" hidden="1" customHeight="1" x14ac:dyDescent="0.2">
      <c r="A49" s="1265" t="s">
        <v>474</v>
      </c>
      <c r="B49" s="1266"/>
      <c r="C49" s="1266"/>
      <c r="D49" s="1266"/>
      <c r="E49" s="1267" t="str">
        <f t="shared" si="2"/>
        <v xml:space="preserve"> </v>
      </c>
      <c r="F49" s="1268"/>
      <c r="G49" s="1224"/>
    </row>
    <row r="50" spans="1:7" ht="12.75" hidden="1" customHeight="1" x14ac:dyDescent="0.2">
      <c r="A50" s="1265" t="s">
        <v>475</v>
      </c>
      <c r="B50" s="1266"/>
      <c r="C50" s="1266"/>
      <c r="D50" s="1266">
        <v>1</v>
      </c>
      <c r="E50" s="1267" t="str">
        <f t="shared" si="2"/>
        <v xml:space="preserve"> </v>
      </c>
      <c r="F50" s="1268"/>
      <c r="G50" s="1224"/>
    </row>
    <row r="51" spans="1:7" ht="12.75" hidden="1" customHeight="1" x14ac:dyDescent="0.25">
      <c r="A51" s="1257" t="s">
        <v>476</v>
      </c>
      <c r="B51" s="1238"/>
      <c r="C51" s="1238"/>
      <c r="D51" s="1238"/>
      <c r="E51" s="1239" t="str">
        <f t="shared" si="2"/>
        <v xml:space="preserve"> </v>
      </c>
      <c r="F51" s="1240"/>
      <c r="G51" s="1224"/>
    </row>
  </sheetData>
  <pageMargins left="0.7" right="0.7" top="0.78740157499999996" bottom="0.78740157499999996" header="0.3" footer="0.3"/>
  <pageSetup paperSize="9" orientation="portrait" r:id="rId1"/>
  <headerFooter>
    <oddHeader>&amp;RPříloha č. 2
Návrh ze dne 8. 11. 2012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2013-1. nástřel</vt:lpstr>
      <vt:lpstr>výdaje 2013</vt:lpstr>
      <vt:lpstr>úprava-1.nástřel</vt:lpstr>
      <vt:lpstr>ZMO</vt:lpstr>
      <vt:lpstr>SF2013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KVÍDEROVÁ Lenka</dc:creator>
  <cp:lastModifiedBy>KVÍDEROVÁ Lenka</cp:lastModifiedBy>
  <cp:lastPrinted>2012-11-12T09:36:41Z</cp:lastPrinted>
  <dcterms:created xsi:type="dcterms:W3CDTF">2012-05-10T07:41:37Z</dcterms:created>
  <dcterms:modified xsi:type="dcterms:W3CDTF">2012-11-15T11:00:52Z</dcterms:modified>
</cp:coreProperties>
</file>