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15" yWindow="45" windowWidth="19320" windowHeight="134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List1!$A$122:$F$124</definedName>
    <definedName name="_xlnm.Print_Area" localSheetId="0">List1!$A$1:$F$202</definedName>
  </definedNames>
  <calcPr calcId="145621"/>
</workbook>
</file>

<file path=xl/calcChain.xml><?xml version="1.0" encoding="utf-8"?>
<calcChain xmlns="http://schemas.openxmlformats.org/spreadsheetml/2006/main">
  <c r="F189" i="1" l="1"/>
  <c r="F78" i="1" l="1"/>
  <c r="F99" i="1"/>
  <c r="F100" i="1"/>
  <c r="F106" i="1"/>
  <c r="F28" i="1"/>
  <c r="F21" i="1"/>
  <c r="F166" i="1"/>
  <c r="F181" i="1" s="1"/>
  <c r="F118" i="1" l="1"/>
  <c r="D12" i="1" s="1"/>
</calcChain>
</file>

<file path=xl/sharedStrings.xml><?xml version="1.0" encoding="utf-8"?>
<sst xmlns="http://schemas.openxmlformats.org/spreadsheetml/2006/main" count="484" uniqueCount="166">
  <si>
    <t>Doubravka</t>
  </si>
  <si>
    <t>Pozemky</t>
  </si>
  <si>
    <t>které vyplývají ze zřizovací listiny.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</si>
  <si>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</si>
  <si>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</si>
  <si>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</si>
  <si>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</si>
  <si>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</si>
  <si>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</si>
  <si>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</si>
  <si>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</si>
  <si>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</si>
  <si>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</si>
  <si>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(příloha ke zřizovací listině)</t>
  </si>
  <si>
    <t>Využití budovy dle skutečnosti</t>
  </si>
  <si>
    <t>Využití parcely dle skutečnosti</t>
  </si>
  <si>
    <t>Upřesnění</t>
  </si>
  <si>
    <t>rodinný dům</t>
  </si>
  <si>
    <t>Bolevec</t>
  </si>
  <si>
    <t>márnice</t>
  </si>
  <si>
    <t>zastavěná plocha a nádvoří</t>
  </si>
  <si>
    <t>hřbitov, urnový háj</t>
  </si>
  <si>
    <t>Božkov</t>
  </si>
  <si>
    <t>studna</t>
  </si>
  <si>
    <t>manipulační plocha</t>
  </si>
  <si>
    <t>Černice</t>
  </si>
  <si>
    <t>2275/13</t>
  </si>
  <si>
    <t>2275/16</t>
  </si>
  <si>
    <t>2275/18</t>
  </si>
  <si>
    <t>nové oplocení</t>
  </si>
  <si>
    <t>vodovod</t>
  </si>
  <si>
    <t>2275/7</t>
  </si>
  <si>
    <t>ostatní komunikace</t>
  </si>
  <si>
    <t>2275/8</t>
  </si>
  <si>
    <t>2275/9</t>
  </si>
  <si>
    <t>2297/1</t>
  </si>
  <si>
    <t>studna č. 11</t>
  </si>
  <si>
    <t>2297/10</t>
  </si>
  <si>
    <t>2297/11</t>
  </si>
  <si>
    <t>2297/2</t>
  </si>
  <si>
    <t>2297/3</t>
  </si>
  <si>
    <t>2297/4</t>
  </si>
  <si>
    <t>2297/5</t>
  </si>
  <si>
    <t>2297/6</t>
  </si>
  <si>
    <t>2297/7</t>
  </si>
  <si>
    <t>2297/8</t>
  </si>
  <si>
    <t>2297/9</t>
  </si>
  <si>
    <t>2302/1</t>
  </si>
  <si>
    <t>2302/2</t>
  </si>
  <si>
    <t>2420/1</t>
  </si>
  <si>
    <t>Doudlevce</t>
  </si>
  <si>
    <t>zbořeniště</t>
  </si>
  <si>
    <t>WC, ohradní zeď</t>
  </si>
  <si>
    <t>studna 2x</t>
  </si>
  <si>
    <t>581/2</t>
  </si>
  <si>
    <t>orná půda</t>
  </si>
  <si>
    <t>Křimice</t>
  </si>
  <si>
    <t>2151/1</t>
  </si>
  <si>
    <t>Litice u Plzně</t>
  </si>
  <si>
    <t>Malesice</t>
  </si>
  <si>
    <t>Radčice u Plzně</t>
  </si>
  <si>
    <t>Radčice</t>
  </si>
  <si>
    <t>Skvrňany</t>
  </si>
  <si>
    <t>zeleň</t>
  </si>
  <si>
    <t>objekt k bydlení</t>
  </si>
  <si>
    <t>komunikace</t>
  </si>
  <si>
    <t>Újezd</t>
  </si>
  <si>
    <t>1102/3</t>
  </si>
  <si>
    <t>1102/2</t>
  </si>
  <si>
    <t>jiná plocha</t>
  </si>
  <si>
    <t>1102/4</t>
  </si>
  <si>
    <t>1102/1</t>
  </si>
  <si>
    <t>ekoskládka</t>
  </si>
  <si>
    <t>ohradní zeď zděná</t>
  </si>
  <si>
    <t>vrata 2x, studna 2x</t>
  </si>
  <si>
    <t>úprava terénu</t>
  </si>
  <si>
    <t>prašné komunikace</t>
  </si>
  <si>
    <t>rozvaděč, přípojka</t>
  </si>
  <si>
    <t>klimatizační přípojky</t>
  </si>
  <si>
    <t>plynová přípojka</t>
  </si>
  <si>
    <t>parkové úpravy</t>
  </si>
  <si>
    <t>komunikace a terénní úpravy</t>
  </si>
  <si>
    <t>veřejné osvětlení</t>
  </si>
  <si>
    <t>asfaltová komunikace</t>
  </si>
  <si>
    <t>vrata, branka</t>
  </si>
  <si>
    <t>studna č. 8</t>
  </si>
  <si>
    <t>studna č. 9</t>
  </si>
  <si>
    <t>studna za kolumbáriem</t>
  </si>
  <si>
    <t>terén u kolumbária</t>
  </si>
  <si>
    <t>terén u vstupu</t>
  </si>
  <si>
    <t>odvodnění</t>
  </si>
  <si>
    <t>terén u VOS</t>
  </si>
  <si>
    <t>budova velké obř. síně</t>
  </si>
  <si>
    <t>studna č. 7</t>
  </si>
  <si>
    <t>přívod NN</t>
  </si>
  <si>
    <t>Skvrňany, č.p.237, Domažlická 109</t>
  </si>
  <si>
    <t>Radčice, č.p.81E, V Břízkách</t>
  </si>
  <si>
    <t>Křimice, č.p.83E, Chebská</t>
  </si>
  <si>
    <t>Bolevec, č.p.200, Plaská 62</t>
  </si>
  <si>
    <t>opěrná zeď betonová</t>
  </si>
  <si>
    <t>terén</t>
  </si>
  <si>
    <t>2275/15</t>
  </si>
  <si>
    <t>2275/17</t>
  </si>
  <si>
    <t>2275/18, 2275/9</t>
  </si>
  <si>
    <t>2275/3</t>
  </si>
  <si>
    <t>Doubravka, č.p. 173, Rokycanská 125</t>
  </si>
  <si>
    <t>Litice</t>
  </si>
  <si>
    <t>ostatní plocha</t>
  </si>
  <si>
    <t>vnější komunikace</t>
  </si>
  <si>
    <t>venkovní osvětlení</t>
  </si>
  <si>
    <t>rozptylová loučka</t>
  </si>
  <si>
    <t>vsypová loučka</t>
  </si>
  <si>
    <t>hradba, vrata</t>
  </si>
  <si>
    <t>studna + vodovod</t>
  </si>
  <si>
    <t>plot zděný</t>
  </si>
  <si>
    <t>oplocení, studna</t>
  </si>
  <si>
    <t>bez čp/če</t>
  </si>
  <si>
    <t>objekt občanské vybavenosti - kaple</t>
  </si>
  <si>
    <t>objekt občanské vybavenosti - márnice</t>
  </si>
  <si>
    <t>stavba občanského vybavení - márnice</t>
  </si>
  <si>
    <t>objekt občanské vybavenosti - vrátnice</t>
  </si>
  <si>
    <t>objekt občanské vybavenosti - administrativní budova</t>
  </si>
  <si>
    <t>objekt občanské vybavenosti - kolumbárium</t>
  </si>
  <si>
    <t>objekt občanské vybavenosti - koje u podchodu</t>
  </si>
  <si>
    <t>objekt občanské vybavenosti - arkády</t>
  </si>
  <si>
    <t>objekt občanské vybavenosti - sklady</t>
  </si>
  <si>
    <t>průmyslový objekt - transf. stanice</t>
  </si>
  <si>
    <t>objekt občanské vybavenosti - krematorium</t>
  </si>
  <si>
    <t>objekt občanské vybavenosti - sklad</t>
  </si>
  <si>
    <t>stavba občanského vybavení - kaple</t>
  </si>
  <si>
    <t>Příloha č. 5</t>
  </si>
  <si>
    <t>oddělení hrobových míst</t>
  </si>
  <si>
    <t>komunikace k ekoskládce</t>
  </si>
  <si>
    <t>skladiště</t>
  </si>
  <si>
    <t>veřejné WC</t>
  </si>
  <si>
    <t>kanalizace</t>
  </si>
  <si>
    <t>nové kolumbárium</t>
  </si>
  <si>
    <t>ohradní zeď</t>
  </si>
  <si>
    <t>bezbariérové oddělení</t>
  </si>
  <si>
    <t>dlažba porfyr</t>
  </si>
  <si>
    <t>popelová komora</t>
  </si>
  <si>
    <t>lesní hřbitov</t>
  </si>
  <si>
    <t>tuto aktualizovanou přílohu A ke zřizovací listině.</t>
  </si>
  <si>
    <t>Plzeň,  statutární město  předává k hospodaření  Správě hřbitovů a krematoria města Plzně, příspěvkové  organizaci,</t>
  </si>
  <si>
    <t>Rokycanská 125, Plzeň, IČ 40523942,  níže uvedený  městský  nemovitý majetek nezbytně nutný pro výkon činností,</t>
  </si>
  <si>
    <t>Svěření nemovitého majetku Správě hřbitovů a krematoria města Plzně,</t>
  </si>
  <si>
    <r>
      <t>příspěvkové organizaci, Rokycanská 125</t>
    </r>
    <r>
      <rPr>
        <b/>
        <u/>
        <sz val="18"/>
        <rFont val="Times New Roman"/>
        <family val="1"/>
      </rPr>
      <t>, Plzeň, IČ 40523942</t>
    </r>
  </si>
  <si>
    <t xml:space="preserve">V Plzni dne </t>
  </si>
  <si>
    <t>Božkov, č.p.1765E</t>
  </si>
  <si>
    <t>"Radyně" - vsyp</t>
  </si>
  <si>
    <t>oplocení</t>
  </si>
  <si>
    <t>Mgr. Martin Baxa</t>
  </si>
  <si>
    <t>primátor města Plzně</t>
  </si>
  <si>
    <t>čekárna pro pozůstalé</t>
  </si>
  <si>
    <t>Čestné hroby</t>
  </si>
  <si>
    <t>Ústřední hřbitov</t>
  </si>
  <si>
    <t>Adolf Pytlík</t>
  </si>
  <si>
    <t>Adolf Kreuzmann</t>
  </si>
  <si>
    <t>Jméno</t>
  </si>
  <si>
    <t>Umístění</t>
  </si>
  <si>
    <t>2420/3</t>
  </si>
  <si>
    <t>objekt občanské vybavenosti - kostnice</t>
  </si>
  <si>
    <t>jiná stavba - přístavba kaple</t>
  </si>
  <si>
    <t>Tato příloha nabývá účinnosti dnem podpisu a plně nahrazuje přílohu ze dne 31. 10. 2012.</t>
  </si>
  <si>
    <t>Plzeň,  statutární město vydává na základě usnesení Zastupitelstva města Plzně č.                    ze dne</t>
  </si>
  <si>
    <t>Hodnota majetku v pořizovacích cenách k 30. 6. 2013 činí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</si>
</sst>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8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color indexed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34">
    <xf numFmtId="0" fontId="0" fillId="0" borderId="0" xfId="0"/>
    <xf numFmtId="0" fontId="2" fillId="0" borderId="0" xfId="1" applyBorder="1" applyAlignment="1">
      <alignment wrapText="1"/>
    </xf>
    <xf numFmtId="0" fontId="2" fillId="0" borderId="0" xfId="1" applyBorder="1"/>
    <xf numFmtId="2" fontId="2" fillId="0" borderId="0" xfId="1" applyNumberFormat="1" applyBorder="1" applyAlignment="1">
      <alignment wrapText="1"/>
    </xf>
    <xf numFmtId="4" fontId="2" fillId="0" borderId="0" xfId="1" applyNumberFormat="1" applyBorder="1"/>
    <xf numFmtId="0" fontId="2" fillId="0" borderId="0" xfId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2" fillId="0" borderId="0" xfId="1"/>
    <xf numFmtId="164" fontId="5" fillId="0" borderId="0" xfId="0" applyNumberFormat="1" applyFont="1"/>
    <xf numFmtId="0" fontId="7" fillId="0" borderId="0" xfId="1" applyFont="1" applyBorder="1" applyAlignment="1">
      <alignment wrapText="1"/>
    </xf>
    <xf numFmtId="0" fontId="8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 wrapText="1"/>
    </xf>
    <xf numFmtId="0" fontId="13" fillId="0" borderId="0" xfId="0" applyFont="1"/>
    <xf numFmtId="0" fontId="14" fillId="0" borderId="0" xfId="1" applyFont="1"/>
    <xf numFmtId="0" fontId="14" fillId="0" borderId="0" xfId="1" applyFont="1" applyAlignment="1">
      <alignment wrapText="1"/>
    </xf>
    <xf numFmtId="2" fontId="14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top"/>
    </xf>
    <xf numFmtId="4" fontId="3" fillId="0" borderId="13" xfId="1" applyNumberFormat="1" applyFont="1" applyBorder="1" applyAlignment="1">
      <alignment horizontal="center" vertical="center" wrapText="1"/>
    </xf>
    <xf numFmtId="164" fontId="2" fillId="0" borderId="14" xfId="1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2" fontId="2" fillId="0" borderId="8" xfId="1" applyNumberFormat="1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2" fontId="2" fillId="0" borderId="12" xfId="1" applyNumberFormat="1" applyFont="1" applyBorder="1" applyAlignment="1">
      <alignment vertical="top" wrapText="1"/>
    </xf>
    <xf numFmtId="0" fontId="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2" fontId="2" fillId="0" borderId="8" xfId="1" applyNumberFormat="1" applyFont="1" applyBorder="1" applyAlignment="1">
      <alignment horizontal="center" vertical="top" wrapText="1"/>
    </xf>
    <xf numFmtId="2" fontId="2" fillId="0" borderId="6" xfId="1" applyNumberFormat="1" applyFont="1" applyBorder="1" applyAlignment="1">
      <alignment vertical="top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center"/>
    </xf>
    <xf numFmtId="164" fontId="1" fillId="0" borderId="15" xfId="0" applyNumberFormat="1" applyFont="1" applyBorder="1" applyAlignment="1">
      <alignment vertical="top"/>
    </xf>
    <xf numFmtId="164" fontId="15" fillId="0" borderId="20" xfId="1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2" fillId="0" borderId="2" xfId="1" applyFont="1" applyBorder="1" applyAlignment="1">
      <alignment vertical="top"/>
    </xf>
    <xf numFmtId="0" fontId="0" fillId="0" borderId="17" xfId="0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/>
    <xf numFmtId="0" fontId="12" fillId="0" borderId="0" xfId="1" applyFont="1" applyAlignment="1">
      <alignment wrapText="1"/>
    </xf>
    <xf numFmtId="4" fontId="14" fillId="0" borderId="0" xfId="1" applyNumberFormat="1" applyFont="1" applyFill="1"/>
    <xf numFmtId="0" fontId="14" fillId="0" borderId="0" xfId="1" applyFont="1" applyFill="1"/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164" fontId="16" fillId="0" borderId="0" xfId="0" applyNumberFormat="1" applyFont="1" applyFill="1" applyAlignment="1">
      <alignment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2" fillId="0" borderId="0" xfId="1" applyFont="1" applyFill="1"/>
    <xf numFmtId="4" fontId="3" fillId="2" borderId="13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top" wrapText="1"/>
    </xf>
    <xf numFmtId="0" fontId="2" fillId="2" borderId="6" xfId="1" applyFont="1" applyFill="1" applyBorder="1" applyAlignment="1">
      <alignment vertical="top"/>
    </xf>
    <xf numFmtId="2" fontId="2" fillId="2" borderId="6" xfId="1" applyNumberFormat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164" fontId="2" fillId="2" borderId="14" xfId="1" applyNumberFormat="1" applyFont="1" applyFill="1" applyBorder="1" applyAlignment="1">
      <alignment vertical="top"/>
    </xf>
    <xf numFmtId="0" fontId="12" fillId="2" borderId="0" xfId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3" fillId="0" borderId="13" xfId="1" applyNumberFormat="1" applyFont="1" applyBorder="1" applyAlignment="1">
      <alignment horizontal="center" vertical="center" wrapText="1"/>
    </xf>
    <xf numFmtId="0" fontId="9" fillId="0" borderId="17" xfId="2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9" fillId="0" borderId="6" xfId="2" applyBorder="1" applyAlignment="1">
      <alignment vertical="top"/>
    </xf>
    <xf numFmtId="0" fontId="9" fillId="0" borderId="8" xfId="0" applyFont="1" applyBorder="1" applyAlignment="1">
      <alignment vertical="top"/>
    </xf>
    <xf numFmtId="164" fontId="0" fillId="0" borderId="20" xfId="0" applyNumberForma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2" borderId="8" xfId="1" applyFont="1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4" xfId="0" applyNumberFormat="1" applyBorder="1" applyAlignment="1">
      <alignment vertical="top"/>
    </xf>
    <xf numFmtId="0" fontId="15" fillId="0" borderId="18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top"/>
    </xf>
    <xf numFmtId="164" fontId="1" fillId="2" borderId="15" xfId="0" applyNumberFormat="1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/>
    <xf numFmtId="164" fontId="1" fillId="0" borderId="12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3" xfId="0" applyFont="1" applyBorder="1"/>
    <xf numFmtId="0" fontId="1" fillId="2" borderId="3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64" fontId="1" fillId="2" borderId="16" xfId="0" applyNumberFormat="1" applyFont="1" applyFill="1" applyBorder="1" applyAlignment="1">
      <alignment vertical="top"/>
    </xf>
    <xf numFmtId="0" fontId="12" fillId="0" borderId="0" xfId="1" applyFont="1" applyAlignment="1">
      <alignment horizontal="center"/>
    </xf>
    <xf numFmtId="0" fontId="2" fillId="0" borderId="0" xfId="1" applyBorder="1" applyAlignment="1">
      <alignment horizontal="center" wrapText="1"/>
    </xf>
    <xf numFmtId="0" fontId="12" fillId="0" borderId="0" xfId="1" applyFont="1" applyAlignment="1">
      <alignment horizontal="left"/>
    </xf>
    <xf numFmtId="164" fontId="17" fillId="0" borderId="0" xfId="0" applyNumberFormat="1" applyFont="1" applyAlignment="1">
      <alignment horizontal="right"/>
    </xf>
    <xf numFmtId="3" fontId="11" fillId="0" borderId="0" xfId="1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2" borderId="0" xfId="1" applyFont="1" applyFill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1" fillId="0" borderId="0" xfId="1" applyFont="1" applyAlignment="1">
      <alignment horizontal="center"/>
    </xf>
    <xf numFmtId="0" fontId="20" fillId="0" borderId="0" xfId="1" applyFont="1" applyAlignment="1">
      <alignment horizontal="center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tabSelected="1" view="pageLayout" topLeftCell="A180" zoomScale="90" zoomScaleNormal="100" zoomScaleSheetLayoutView="100" zoomScalePageLayoutView="90" workbookViewId="0">
      <selection activeCell="D201" sqref="D201"/>
    </sheetView>
  </sheetViews>
  <sheetFormatPr defaultRowHeight="12.75" x14ac:dyDescent="0.2"/>
  <cols>
    <col min="1" max="1" width="34" customWidth="1"/>
    <col min="2" max="2" width="21.42578125" customWidth="1"/>
    <col min="3" max="3" width="16.85546875" style="19" customWidth="1"/>
    <col min="4" max="4" width="46" customWidth="1"/>
    <col min="5" max="5" width="16.7109375" customWidth="1"/>
    <col min="6" max="6" width="19.7109375" customWidth="1"/>
    <col min="7" max="7" width="24.5703125" style="53" hidden="1" customWidth="1"/>
    <col min="8" max="8" width="11.140625" style="71" customWidth="1"/>
    <col min="10" max="10" width="21" customWidth="1"/>
  </cols>
  <sheetData>
    <row r="1" spans="1:8" ht="22.5" x14ac:dyDescent="0.3">
      <c r="A1" s="129" t="s">
        <v>145</v>
      </c>
      <c r="B1" s="128"/>
      <c r="C1" s="128"/>
      <c r="D1" s="128"/>
      <c r="E1" s="128"/>
      <c r="F1" s="128"/>
    </row>
    <row r="2" spans="1:8" ht="22.5" x14ac:dyDescent="0.3">
      <c r="A2" s="127" t="s">
        <v>146</v>
      </c>
      <c r="B2" s="128"/>
      <c r="C2" s="128"/>
      <c r="D2" s="128"/>
      <c r="E2" s="128"/>
      <c r="F2" s="128"/>
    </row>
    <row r="3" spans="1:8" ht="22.5" x14ac:dyDescent="0.3">
      <c r="A3" s="125" t="s">
        <v>13</v>
      </c>
      <c r="B3" s="126"/>
      <c r="C3" s="126"/>
      <c r="D3" s="126"/>
      <c r="E3" s="126"/>
      <c r="F3" s="126"/>
    </row>
    <row r="4" spans="1:8" x14ac:dyDescent="0.2">
      <c r="A4" s="131"/>
      <c r="B4" s="131"/>
      <c r="C4" s="131"/>
      <c r="D4" s="131"/>
      <c r="E4" s="131"/>
      <c r="F4" s="131"/>
    </row>
    <row r="5" spans="1:8" ht="18.75" x14ac:dyDescent="0.3">
      <c r="A5" s="130" t="s">
        <v>164</v>
      </c>
      <c r="B5" s="130"/>
      <c r="C5" s="130"/>
      <c r="D5" s="130"/>
      <c r="E5" s="130"/>
      <c r="F5" s="130"/>
    </row>
    <row r="6" spans="1:8" ht="18.75" x14ac:dyDescent="0.3">
      <c r="A6" s="121" t="s">
        <v>142</v>
      </c>
      <c r="B6" s="121"/>
      <c r="C6" s="121"/>
      <c r="D6" s="121"/>
      <c r="E6" s="121"/>
      <c r="F6" s="121"/>
    </row>
    <row r="7" spans="1:8" ht="18.75" x14ac:dyDescent="0.3">
      <c r="A7" s="121"/>
      <c r="B7" s="121"/>
      <c r="C7" s="121"/>
      <c r="D7" s="121"/>
      <c r="E7" s="121"/>
      <c r="F7" s="121"/>
    </row>
    <row r="8" spans="1:8" ht="18.75" x14ac:dyDescent="0.3">
      <c r="A8" s="121" t="s">
        <v>143</v>
      </c>
      <c r="B8" s="121"/>
      <c r="C8" s="121"/>
      <c r="D8" s="121"/>
      <c r="E8" s="121"/>
      <c r="F8" s="121"/>
    </row>
    <row r="9" spans="1:8" ht="18.75" x14ac:dyDescent="0.3">
      <c r="A9" s="121" t="s">
        <v>144</v>
      </c>
      <c r="B9" s="121"/>
      <c r="C9" s="121"/>
      <c r="D9" s="121"/>
      <c r="E9" s="121"/>
      <c r="F9" s="121"/>
    </row>
    <row r="10" spans="1:8" ht="18.75" x14ac:dyDescent="0.3">
      <c r="A10" s="121" t="s">
        <v>2</v>
      </c>
      <c r="B10" s="121"/>
      <c r="C10" s="121"/>
      <c r="D10" s="121"/>
      <c r="E10" s="121"/>
      <c r="F10" s="121"/>
    </row>
    <row r="11" spans="1:8" ht="18.75" x14ac:dyDescent="0.3">
      <c r="A11" s="12"/>
      <c r="B11" s="12"/>
      <c r="C11" s="12"/>
      <c r="D11" s="12"/>
      <c r="E11" s="12"/>
      <c r="F11" s="12"/>
    </row>
    <row r="12" spans="1:8" s="67" customFormat="1" ht="15.75" customHeight="1" x14ac:dyDescent="0.3">
      <c r="A12" s="123" t="s">
        <v>165</v>
      </c>
      <c r="B12" s="123"/>
      <c r="C12" s="123"/>
      <c r="D12" s="124">
        <f>SUM(F118,F181,F189)</f>
        <v>150684458.84999999</v>
      </c>
      <c r="E12" s="124"/>
      <c r="F12" s="124"/>
      <c r="G12" s="66"/>
      <c r="H12" s="72"/>
    </row>
    <row r="13" spans="1:8" x14ac:dyDescent="0.2">
      <c r="A13" s="122"/>
      <c r="B13" s="122"/>
      <c r="C13" s="122"/>
      <c r="D13" s="122"/>
      <c r="E13" s="122"/>
      <c r="F13" s="122"/>
    </row>
    <row r="14" spans="1:8" x14ac:dyDescent="0.2">
      <c r="A14" s="1"/>
      <c r="B14" s="2"/>
      <c r="C14" s="5"/>
      <c r="D14" s="3"/>
      <c r="E14" s="3"/>
      <c r="F14" s="4"/>
    </row>
    <row r="15" spans="1:8" ht="12.75" customHeight="1" x14ac:dyDescent="0.25">
      <c r="A15" s="10" t="s">
        <v>3</v>
      </c>
      <c r="C15" s="5"/>
      <c r="D15" s="3"/>
      <c r="E15" s="3"/>
      <c r="F15" s="4"/>
    </row>
    <row r="16" spans="1:8" ht="13.5" thickBot="1" x14ac:dyDescent="0.25">
      <c r="A16" s="6"/>
      <c r="B16" s="6"/>
      <c r="C16" s="5"/>
      <c r="D16" s="3"/>
      <c r="E16" s="3"/>
      <c r="F16" s="4"/>
    </row>
    <row r="17" spans="1:10" ht="39.950000000000003" customHeight="1" thickBot="1" x14ac:dyDescent="0.25">
      <c r="A17" s="23" t="s">
        <v>12</v>
      </c>
      <c r="B17" s="26" t="s">
        <v>5</v>
      </c>
      <c r="C17" s="27" t="s">
        <v>8</v>
      </c>
      <c r="D17" s="31" t="s">
        <v>14</v>
      </c>
      <c r="E17" s="30" t="s">
        <v>11</v>
      </c>
      <c r="F17" s="33" t="s">
        <v>6</v>
      </c>
      <c r="G17" s="55" t="s">
        <v>130</v>
      </c>
    </row>
    <row r="18" spans="1:10" ht="13.5" thickTop="1" x14ac:dyDescent="0.2">
      <c r="A18" s="80" t="s">
        <v>98</v>
      </c>
      <c r="B18" s="81" t="s">
        <v>18</v>
      </c>
      <c r="C18" s="98">
        <v>1894</v>
      </c>
      <c r="D18" s="82" t="s">
        <v>17</v>
      </c>
      <c r="E18" s="83"/>
      <c r="F18" s="84">
        <v>477608.13</v>
      </c>
      <c r="G18" s="75"/>
      <c r="J18" s="60"/>
    </row>
    <row r="19" spans="1:10" x14ac:dyDescent="0.2">
      <c r="A19" s="105"/>
      <c r="B19" s="97" t="s">
        <v>18</v>
      </c>
      <c r="C19" s="106">
        <v>1894</v>
      </c>
      <c r="D19" s="97" t="s">
        <v>19</v>
      </c>
      <c r="E19" s="107"/>
      <c r="F19" s="104">
        <v>172807</v>
      </c>
      <c r="G19" s="75"/>
      <c r="J19" s="60"/>
    </row>
    <row r="20" spans="1:10" x14ac:dyDescent="0.2">
      <c r="A20" s="105" t="s">
        <v>116</v>
      </c>
      <c r="B20" s="97" t="s">
        <v>18</v>
      </c>
      <c r="C20" s="106">
        <v>1895</v>
      </c>
      <c r="D20" s="108" t="s">
        <v>129</v>
      </c>
      <c r="E20" s="107"/>
      <c r="F20" s="104">
        <v>65521</v>
      </c>
      <c r="G20" s="75"/>
      <c r="J20" s="60"/>
    </row>
    <row r="21" spans="1:10" x14ac:dyDescent="0.2">
      <c r="A21" s="105"/>
      <c r="B21" s="97" t="s">
        <v>18</v>
      </c>
      <c r="C21" s="106">
        <v>1896</v>
      </c>
      <c r="D21" s="97" t="s">
        <v>73</v>
      </c>
      <c r="E21" s="107"/>
      <c r="F21" s="104">
        <f>10305+28197+237247</f>
        <v>275749</v>
      </c>
      <c r="G21" s="75"/>
      <c r="J21" s="60"/>
    </row>
    <row r="22" spans="1:10" x14ac:dyDescent="0.2">
      <c r="A22" s="105"/>
      <c r="B22" s="97" t="s">
        <v>18</v>
      </c>
      <c r="C22" s="106">
        <v>1896</v>
      </c>
      <c r="D22" s="97" t="s">
        <v>74</v>
      </c>
      <c r="E22" s="107"/>
      <c r="F22" s="104">
        <v>175068</v>
      </c>
      <c r="G22" s="75"/>
      <c r="J22" s="60"/>
    </row>
    <row r="23" spans="1:10" x14ac:dyDescent="0.2">
      <c r="A23" s="105"/>
      <c r="B23" s="97" t="s">
        <v>18</v>
      </c>
      <c r="C23" s="106">
        <v>1896</v>
      </c>
      <c r="D23" s="97" t="s">
        <v>131</v>
      </c>
      <c r="E23" s="107"/>
      <c r="F23" s="104">
        <v>348435</v>
      </c>
      <c r="G23" s="75"/>
      <c r="J23" s="60"/>
    </row>
    <row r="24" spans="1:10" x14ac:dyDescent="0.2">
      <c r="A24" s="105"/>
      <c r="B24" s="109" t="s">
        <v>18</v>
      </c>
      <c r="C24" s="110">
        <v>1896</v>
      </c>
      <c r="D24" s="109" t="s">
        <v>30</v>
      </c>
      <c r="E24" s="107"/>
      <c r="F24" s="104">
        <v>254571</v>
      </c>
      <c r="G24" s="75"/>
      <c r="J24" s="60"/>
    </row>
    <row r="25" spans="1:10" x14ac:dyDescent="0.2">
      <c r="A25" s="105" t="s">
        <v>116</v>
      </c>
      <c r="B25" s="97" t="s">
        <v>22</v>
      </c>
      <c r="C25" s="106">
        <v>862</v>
      </c>
      <c r="D25" s="97" t="s">
        <v>128</v>
      </c>
      <c r="E25" s="107"/>
      <c r="F25" s="104">
        <v>35770</v>
      </c>
      <c r="G25" s="75"/>
      <c r="J25" s="60"/>
    </row>
    <row r="26" spans="1:10" x14ac:dyDescent="0.2">
      <c r="A26" s="105" t="s">
        <v>148</v>
      </c>
      <c r="B26" s="97" t="s">
        <v>22</v>
      </c>
      <c r="C26" s="106">
        <v>863</v>
      </c>
      <c r="D26" s="97" t="s">
        <v>117</v>
      </c>
      <c r="E26" s="107"/>
      <c r="F26" s="104">
        <v>412037</v>
      </c>
      <c r="G26" s="75"/>
      <c r="J26" s="60"/>
    </row>
    <row r="27" spans="1:10" x14ac:dyDescent="0.2">
      <c r="A27" s="105"/>
      <c r="B27" s="97" t="s">
        <v>22</v>
      </c>
      <c r="C27" s="106">
        <v>864</v>
      </c>
      <c r="D27" s="97" t="s">
        <v>99</v>
      </c>
      <c r="E27" s="107"/>
      <c r="F27" s="104">
        <v>22673</v>
      </c>
      <c r="G27" s="75"/>
      <c r="J27" s="60"/>
    </row>
    <row r="28" spans="1:10" x14ac:dyDescent="0.2">
      <c r="A28" s="105"/>
      <c r="B28" s="97" t="s">
        <v>22</v>
      </c>
      <c r="C28" s="106">
        <v>864</v>
      </c>
      <c r="D28" s="97" t="s">
        <v>73</v>
      </c>
      <c r="E28" s="107"/>
      <c r="F28" s="104">
        <f>5989+5323+73093</f>
        <v>84405</v>
      </c>
      <c r="G28" s="75"/>
      <c r="J28" s="60"/>
    </row>
    <row r="29" spans="1:10" x14ac:dyDescent="0.2">
      <c r="A29" s="105"/>
      <c r="B29" s="97" t="s">
        <v>22</v>
      </c>
      <c r="C29" s="106">
        <v>864</v>
      </c>
      <c r="D29" s="97" t="s">
        <v>23</v>
      </c>
      <c r="E29" s="107"/>
      <c r="F29" s="104">
        <v>38447</v>
      </c>
      <c r="G29" s="75"/>
      <c r="J29" s="60"/>
    </row>
    <row r="30" spans="1:10" x14ac:dyDescent="0.2">
      <c r="A30" s="105"/>
      <c r="B30" s="97" t="s">
        <v>22</v>
      </c>
      <c r="C30" s="106">
        <v>864</v>
      </c>
      <c r="D30" s="97" t="s">
        <v>75</v>
      </c>
      <c r="E30" s="107"/>
      <c r="F30" s="104">
        <v>139468</v>
      </c>
      <c r="G30" s="75"/>
      <c r="J30" s="60"/>
    </row>
    <row r="31" spans="1:10" x14ac:dyDescent="0.2">
      <c r="A31" s="105"/>
      <c r="B31" s="97" t="s">
        <v>25</v>
      </c>
      <c r="C31" s="106">
        <v>1769</v>
      </c>
      <c r="D31" s="97" t="s">
        <v>19</v>
      </c>
      <c r="E31" s="107"/>
      <c r="F31" s="104">
        <v>32459</v>
      </c>
      <c r="G31" s="75"/>
      <c r="J31" s="60"/>
    </row>
    <row r="32" spans="1:10" x14ac:dyDescent="0.2">
      <c r="A32" s="105"/>
      <c r="B32" s="97" t="s">
        <v>25</v>
      </c>
      <c r="C32" s="106">
        <v>1769</v>
      </c>
      <c r="D32" s="97" t="s">
        <v>73</v>
      </c>
      <c r="E32" s="107"/>
      <c r="F32" s="104">
        <v>74005</v>
      </c>
      <c r="G32" s="75"/>
      <c r="J32" s="60"/>
    </row>
    <row r="33" spans="1:10" x14ac:dyDescent="0.2">
      <c r="A33" s="105"/>
      <c r="B33" s="97" t="s">
        <v>25</v>
      </c>
      <c r="C33" s="106">
        <v>1769</v>
      </c>
      <c r="D33" s="97" t="s">
        <v>30</v>
      </c>
      <c r="E33" s="107"/>
      <c r="F33" s="104">
        <v>39837</v>
      </c>
      <c r="G33" s="75"/>
      <c r="J33" s="60"/>
    </row>
    <row r="34" spans="1:10" x14ac:dyDescent="0.2">
      <c r="A34" s="105"/>
      <c r="B34" s="97" t="s">
        <v>25</v>
      </c>
      <c r="C34" s="106">
        <v>1769</v>
      </c>
      <c r="D34" s="97" t="s">
        <v>100</v>
      </c>
      <c r="E34" s="107"/>
      <c r="F34" s="104">
        <v>102265</v>
      </c>
      <c r="G34" s="75"/>
      <c r="J34" s="60"/>
    </row>
    <row r="35" spans="1:10" x14ac:dyDescent="0.2">
      <c r="A35" s="105"/>
      <c r="B35" s="97" t="s">
        <v>25</v>
      </c>
      <c r="C35" s="106">
        <v>1769</v>
      </c>
      <c r="D35" s="97" t="s">
        <v>23</v>
      </c>
      <c r="E35" s="107"/>
      <c r="F35" s="104">
        <v>54219</v>
      </c>
      <c r="G35" s="75"/>
      <c r="J35" s="60"/>
    </row>
    <row r="36" spans="1:10" x14ac:dyDescent="0.2">
      <c r="A36" s="111"/>
      <c r="B36" s="97" t="s">
        <v>0</v>
      </c>
      <c r="C36" s="106" t="s">
        <v>104</v>
      </c>
      <c r="D36" s="97" t="s">
        <v>65</v>
      </c>
      <c r="E36" s="107"/>
      <c r="F36" s="104">
        <v>407210</v>
      </c>
      <c r="G36" s="75"/>
      <c r="J36" s="60"/>
    </row>
    <row r="37" spans="1:10" x14ac:dyDescent="0.2">
      <c r="A37" s="111"/>
      <c r="B37" s="97" t="s">
        <v>0</v>
      </c>
      <c r="C37" s="106" t="s">
        <v>104</v>
      </c>
      <c r="D37" s="97" t="s">
        <v>141</v>
      </c>
      <c r="E37" s="107"/>
      <c r="F37" s="104">
        <v>689250</v>
      </c>
      <c r="G37" s="75"/>
      <c r="J37" s="60"/>
    </row>
    <row r="38" spans="1:10" x14ac:dyDescent="0.2">
      <c r="A38" s="111"/>
      <c r="B38" s="97" t="s">
        <v>0</v>
      </c>
      <c r="C38" s="106" t="s">
        <v>26</v>
      </c>
      <c r="D38" s="97" t="s">
        <v>127</v>
      </c>
      <c r="E38" s="107"/>
      <c r="F38" s="104">
        <v>9090049</v>
      </c>
      <c r="G38" s="75"/>
      <c r="J38" s="60"/>
    </row>
    <row r="39" spans="1:10" x14ac:dyDescent="0.2">
      <c r="A39" s="111"/>
      <c r="B39" s="97" t="s">
        <v>0</v>
      </c>
      <c r="C39" s="106" t="s">
        <v>27</v>
      </c>
      <c r="D39" s="97" t="s">
        <v>110</v>
      </c>
      <c r="E39" s="107"/>
      <c r="F39" s="104">
        <v>372875</v>
      </c>
      <c r="G39" s="75"/>
      <c r="J39" s="60"/>
    </row>
    <row r="40" spans="1:10" x14ac:dyDescent="0.2">
      <c r="A40" s="111"/>
      <c r="B40" s="97" t="s">
        <v>0</v>
      </c>
      <c r="C40" s="106" t="s">
        <v>27</v>
      </c>
      <c r="D40" s="97" t="s">
        <v>131</v>
      </c>
      <c r="E40" s="107"/>
      <c r="F40" s="104">
        <v>948358.5</v>
      </c>
      <c r="G40" s="75"/>
      <c r="J40" s="60"/>
    </row>
    <row r="41" spans="1:10" x14ac:dyDescent="0.2">
      <c r="A41" s="111"/>
      <c r="B41" s="97" t="s">
        <v>0</v>
      </c>
      <c r="C41" s="106" t="s">
        <v>27</v>
      </c>
      <c r="D41" s="97" t="s">
        <v>138</v>
      </c>
      <c r="E41" s="107"/>
      <c r="F41" s="104">
        <v>352890</v>
      </c>
      <c r="G41" s="75"/>
      <c r="J41" s="60"/>
    </row>
    <row r="42" spans="1:10" x14ac:dyDescent="0.2">
      <c r="A42" s="111"/>
      <c r="B42" s="97" t="s">
        <v>0</v>
      </c>
      <c r="C42" s="106" t="s">
        <v>27</v>
      </c>
      <c r="D42" s="97" t="s">
        <v>140</v>
      </c>
      <c r="E42" s="107"/>
      <c r="F42" s="104">
        <v>540837</v>
      </c>
      <c r="G42" s="75"/>
      <c r="J42" s="60"/>
    </row>
    <row r="43" spans="1:10" x14ac:dyDescent="0.2">
      <c r="A43" s="111"/>
      <c r="B43" s="97" t="s">
        <v>0</v>
      </c>
      <c r="C43" s="106" t="s">
        <v>27</v>
      </c>
      <c r="D43" s="97" t="s">
        <v>149</v>
      </c>
      <c r="E43" s="107"/>
      <c r="F43" s="104">
        <v>467034</v>
      </c>
      <c r="G43" s="75"/>
      <c r="J43" s="60"/>
    </row>
    <row r="44" spans="1:10" x14ac:dyDescent="0.2">
      <c r="A44" s="111"/>
      <c r="B44" s="97" t="s">
        <v>0</v>
      </c>
      <c r="C44" s="106" t="s">
        <v>27</v>
      </c>
      <c r="D44" s="97" t="s">
        <v>30</v>
      </c>
      <c r="E44" s="107"/>
      <c r="F44" s="104">
        <v>89130.01</v>
      </c>
      <c r="G44" s="75"/>
      <c r="J44" s="60"/>
    </row>
    <row r="45" spans="1:10" x14ac:dyDescent="0.2">
      <c r="A45" s="111"/>
      <c r="B45" s="97" t="s">
        <v>0</v>
      </c>
      <c r="C45" s="106" t="s">
        <v>27</v>
      </c>
      <c r="D45" s="97" t="s">
        <v>139</v>
      </c>
      <c r="E45" s="107"/>
      <c r="F45" s="104">
        <v>418297</v>
      </c>
      <c r="G45" s="75"/>
      <c r="J45" s="60"/>
    </row>
    <row r="46" spans="1:10" x14ac:dyDescent="0.2">
      <c r="A46" s="105"/>
      <c r="B46" s="97" t="s">
        <v>0</v>
      </c>
      <c r="C46" s="106" t="s">
        <v>102</v>
      </c>
      <c r="D46" s="97" t="s">
        <v>108</v>
      </c>
      <c r="E46" s="107"/>
      <c r="F46" s="104">
        <v>2586942</v>
      </c>
      <c r="G46" s="75"/>
      <c r="J46" s="60"/>
    </row>
    <row r="47" spans="1:10" x14ac:dyDescent="0.2">
      <c r="A47" s="105"/>
      <c r="B47" s="97" t="s">
        <v>0</v>
      </c>
      <c r="C47" s="106" t="s">
        <v>102</v>
      </c>
      <c r="D47" s="97" t="s">
        <v>135</v>
      </c>
      <c r="E47" s="107"/>
      <c r="F47" s="104">
        <v>5599408</v>
      </c>
      <c r="G47" s="75"/>
      <c r="J47" s="60"/>
    </row>
    <row r="48" spans="1:10" x14ac:dyDescent="0.2">
      <c r="A48" s="105"/>
      <c r="B48" s="97" t="s">
        <v>0</v>
      </c>
      <c r="C48" s="106" t="s">
        <v>102</v>
      </c>
      <c r="D48" s="97" t="s">
        <v>109</v>
      </c>
      <c r="E48" s="107"/>
      <c r="F48" s="104">
        <v>1080184</v>
      </c>
      <c r="G48" s="75"/>
      <c r="J48" s="60"/>
    </row>
    <row r="49" spans="1:10" x14ac:dyDescent="0.2">
      <c r="A49" s="105"/>
      <c r="B49" s="97" t="s">
        <v>0</v>
      </c>
      <c r="C49" s="106" t="s">
        <v>102</v>
      </c>
      <c r="D49" s="97" t="s">
        <v>110</v>
      </c>
      <c r="E49" s="107"/>
      <c r="F49" s="104">
        <v>95338</v>
      </c>
      <c r="G49" s="75"/>
      <c r="J49" s="60"/>
    </row>
    <row r="50" spans="1:10" x14ac:dyDescent="0.2">
      <c r="A50" s="105"/>
      <c r="B50" s="97" t="s">
        <v>0</v>
      </c>
      <c r="C50" s="106" t="s">
        <v>102</v>
      </c>
      <c r="D50" s="97" t="s">
        <v>111</v>
      </c>
      <c r="E50" s="107"/>
      <c r="F50" s="104">
        <v>98753</v>
      </c>
      <c r="G50" s="75"/>
      <c r="J50" s="60"/>
    </row>
    <row r="51" spans="1:10" x14ac:dyDescent="0.2">
      <c r="A51" s="105"/>
      <c r="B51" s="97" t="s">
        <v>0</v>
      </c>
      <c r="C51" s="106" t="s">
        <v>28</v>
      </c>
      <c r="D51" s="97" t="s">
        <v>29</v>
      </c>
      <c r="E51" s="107"/>
      <c r="F51" s="104">
        <v>489901</v>
      </c>
      <c r="G51" s="75"/>
      <c r="J51" s="60"/>
    </row>
    <row r="52" spans="1:10" x14ac:dyDescent="0.2">
      <c r="A52" s="105"/>
      <c r="B52" s="97" t="s">
        <v>0</v>
      </c>
      <c r="C52" s="106" t="s">
        <v>28</v>
      </c>
      <c r="D52" s="97" t="s">
        <v>77</v>
      </c>
      <c r="E52" s="107"/>
      <c r="F52" s="104">
        <v>99435</v>
      </c>
      <c r="G52" s="75"/>
      <c r="J52" s="60"/>
    </row>
    <row r="53" spans="1:10" x14ac:dyDescent="0.2">
      <c r="A53" s="105"/>
      <c r="B53" s="97" t="s">
        <v>0</v>
      </c>
      <c r="C53" s="106" t="s">
        <v>28</v>
      </c>
      <c r="D53" s="97" t="s">
        <v>78</v>
      </c>
      <c r="E53" s="107"/>
      <c r="F53" s="104">
        <v>241500</v>
      </c>
      <c r="G53" s="75"/>
      <c r="J53" s="60"/>
    </row>
    <row r="54" spans="1:10" x14ac:dyDescent="0.2">
      <c r="A54" s="105"/>
      <c r="B54" s="97" t="s">
        <v>0</v>
      </c>
      <c r="C54" s="106" t="s">
        <v>28</v>
      </c>
      <c r="D54" s="97" t="s">
        <v>30</v>
      </c>
      <c r="E54" s="107"/>
      <c r="F54" s="104">
        <v>680200</v>
      </c>
      <c r="G54" s="75"/>
      <c r="J54" s="60"/>
    </row>
    <row r="55" spans="1:10" x14ac:dyDescent="0.2">
      <c r="A55" s="105"/>
      <c r="B55" s="97" t="s">
        <v>0</v>
      </c>
      <c r="C55" s="106" t="s">
        <v>28</v>
      </c>
      <c r="D55" s="97" t="s">
        <v>79</v>
      </c>
      <c r="E55" s="107"/>
      <c r="F55" s="104">
        <v>74500</v>
      </c>
      <c r="G55" s="75"/>
      <c r="J55" s="60"/>
    </row>
    <row r="56" spans="1:10" x14ac:dyDescent="0.2">
      <c r="A56" s="105"/>
      <c r="B56" s="97" t="s">
        <v>0</v>
      </c>
      <c r="C56" s="106" t="s">
        <v>28</v>
      </c>
      <c r="D56" s="97" t="s">
        <v>94</v>
      </c>
      <c r="E56" s="107"/>
      <c r="F56" s="104">
        <v>69500</v>
      </c>
      <c r="G56" s="75"/>
      <c r="J56" s="60"/>
    </row>
    <row r="57" spans="1:10" x14ac:dyDescent="0.2">
      <c r="A57" s="105"/>
      <c r="B57" s="97" t="s">
        <v>0</v>
      </c>
      <c r="C57" s="106" t="s">
        <v>28</v>
      </c>
      <c r="D57" s="97" t="s">
        <v>81</v>
      </c>
      <c r="E57" s="107"/>
      <c r="F57" s="104">
        <v>423000</v>
      </c>
      <c r="G57" s="75"/>
      <c r="J57" s="60"/>
    </row>
    <row r="58" spans="1:10" x14ac:dyDescent="0.2">
      <c r="A58" s="105"/>
      <c r="B58" s="97" t="s">
        <v>0</v>
      </c>
      <c r="C58" s="106" t="s">
        <v>28</v>
      </c>
      <c r="D58" s="97" t="s">
        <v>80</v>
      </c>
      <c r="E58" s="107"/>
      <c r="F58" s="104">
        <v>247500</v>
      </c>
      <c r="G58" s="75"/>
      <c r="J58" s="60"/>
    </row>
    <row r="59" spans="1:10" x14ac:dyDescent="0.2">
      <c r="A59" s="105"/>
      <c r="B59" s="97" t="s">
        <v>0</v>
      </c>
      <c r="C59" s="106" t="s">
        <v>103</v>
      </c>
      <c r="D59" s="97" t="s">
        <v>76</v>
      </c>
      <c r="E59" s="107"/>
      <c r="F59" s="104">
        <v>31834223.850000001</v>
      </c>
      <c r="G59" s="75"/>
      <c r="J59" s="60"/>
    </row>
    <row r="60" spans="1:10" x14ac:dyDescent="0.2">
      <c r="A60" s="105"/>
      <c r="B60" s="97" t="s">
        <v>0</v>
      </c>
      <c r="C60" s="106" t="s">
        <v>33</v>
      </c>
      <c r="D60" s="97" t="s">
        <v>82</v>
      </c>
      <c r="E60" s="107"/>
      <c r="F60" s="104">
        <v>208000</v>
      </c>
      <c r="G60" s="75"/>
      <c r="J60" s="60"/>
    </row>
    <row r="61" spans="1:10" x14ac:dyDescent="0.2">
      <c r="A61" s="105"/>
      <c r="B61" s="97" t="s">
        <v>0</v>
      </c>
      <c r="C61" s="106" t="s">
        <v>34</v>
      </c>
      <c r="D61" s="97" t="s">
        <v>83</v>
      </c>
      <c r="E61" s="107"/>
      <c r="F61" s="104">
        <v>1471047</v>
      </c>
      <c r="G61" s="75"/>
      <c r="J61" s="60"/>
    </row>
    <row r="62" spans="1:10" x14ac:dyDescent="0.2">
      <c r="A62" s="112" t="s">
        <v>116</v>
      </c>
      <c r="B62" s="113" t="s">
        <v>0</v>
      </c>
      <c r="C62" s="114">
        <v>2296</v>
      </c>
      <c r="D62" s="113" t="s">
        <v>117</v>
      </c>
      <c r="E62" s="115"/>
      <c r="F62" s="104">
        <v>7640694</v>
      </c>
      <c r="G62" s="75"/>
      <c r="J62" s="60"/>
    </row>
    <row r="63" spans="1:10" x14ac:dyDescent="0.2">
      <c r="A63" s="105"/>
      <c r="B63" s="97" t="s">
        <v>0</v>
      </c>
      <c r="C63" s="106" t="s">
        <v>35</v>
      </c>
      <c r="D63" s="97" t="s">
        <v>133</v>
      </c>
      <c r="E63" s="107"/>
      <c r="F63" s="104">
        <v>12364</v>
      </c>
      <c r="G63" s="75"/>
      <c r="J63" s="60"/>
    </row>
    <row r="64" spans="1:10" x14ac:dyDescent="0.2">
      <c r="A64" s="105"/>
      <c r="B64" s="97" t="s">
        <v>0</v>
      </c>
      <c r="C64" s="106" t="s">
        <v>35</v>
      </c>
      <c r="D64" s="97" t="s">
        <v>84</v>
      </c>
      <c r="E64" s="107"/>
      <c r="F64" s="104">
        <v>47000</v>
      </c>
      <c r="G64" s="75"/>
      <c r="J64" s="60"/>
    </row>
    <row r="65" spans="1:10" x14ac:dyDescent="0.2">
      <c r="A65" s="105"/>
      <c r="B65" s="97" t="s">
        <v>0</v>
      </c>
      <c r="C65" s="106" t="s">
        <v>35</v>
      </c>
      <c r="D65" s="97" t="s">
        <v>137</v>
      </c>
      <c r="E65" s="107"/>
      <c r="F65" s="104">
        <v>1867431</v>
      </c>
      <c r="G65" s="75"/>
      <c r="J65" s="60"/>
    </row>
    <row r="66" spans="1:10" x14ac:dyDescent="0.2">
      <c r="A66" s="105"/>
      <c r="B66" s="97" t="s">
        <v>0</v>
      </c>
      <c r="C66" s="106" t="s">
        <v>35</v>
      </c>
      <c r="D66" s="97" t="s">
        <v>150</v>
      </c>
      <c r="E66" s="107"/>
      <c r="F66" s="104">
        <v>513281</v>
      </c>
      <c r="G66" s="75"/>
      <c r="J66" s="60"/>
    </row>
    <row r="67" spans="1:10" x14ac:dyDescent="0.2">
      <c r="A67" s="105"/>
      <c r="B67" s="97" t="s">
        <v>0</v>
      </c>
      <c r="C67" s="106" t="s">
        <v>35</v>
      </c>
      <c r="D67" s="97" t="s">
        <v>137</v>
      </c>
      <c r="E67" s="107"/>
      <c r="F67" s="104">
        <v>145173</v>
      </c>
      <c r="G67" s="75"/>
      <c r="J67" s="60"/>
    </row>
    <row r="68" spans="1:10" x14ac:dyDescent="0.2">
      <c r="A68" s="105"/>
      <c r="B68" s="97" t="s">
        <v>0</v>
      </c>
      <c r="C68" s="106" t="s">
        <v>35</v>
      </c>
      <c r="D68" s="97" t="s">
        <v>137</v>
      </c>
      <c r="E68" s="107"/>
      <c r="F68" s="104">
        <v>146827</v>
      </c>
      <c r="G68" s="75"/>
      <c r="J68" s="60"/>
    </row>
    <row r="69" spans="1:10" x14ac:dyDescent="0.2">
      <c r="A69" s="105"/>
      <c r="B69" s="97" t="s">
        <v>0</v>
      </c>
      <c r="C69" s="106" t="s">
        <v>35</v>
      </c>
      <c r="D69" s="97" t="s">
        <v>73</v>
      </c>
      <c r="E69" s="107"/>
      <c r="F69" s="104">
        <v>11203305.5</v>
      </c>
      <c r="G69" s="75"/>
      <c r="J69" s="60"/>
    </row>
    <row r="70" spans="1:10" x14ac:dyDescent="0.2">
      <c r="A70" s="105"/>
      <c r="B70" s="97" t="s">
        <v>0</v>
      </c>
      <c r="C70" s="106" t="s">
        <v>35</v>
      </c>
      <c r="D70" s="97" t="s">
        <v>134</v>
      </c>
      <c r="E70" s="107"/>
      <c r="F70" s="104">
        <v>253069</v>
      </c>
      <c r="G70" s="75"/>
      <c r="J70" s="60"/>
    </row>
    <row r="71" spans="1:10" x14ac:dyDescent="0.2">
      <c r="A71" s="105"/>
      <c r="B71" s="97" t="s">
        <v>0</v>
      </c>
      <c r="C71" s="106" t="s">
        <v>35</v>
      </c>
      <c r="D71" s="97" t="s">
        <v>93</v>
      </c>
      <c r="E71" s="107"/>
      <c r="F71" s="104">
        <v>46827</v>
      </c>
      <c r="G71" s="75"/>
      <c r="J71" s="60"/>
    </row>
    <row r="72" spans="1:10" x14ac:dyDescent="0.2">
      <c r="A72" s="105"/>
      <c r="B72" s="97" t="s">
        <v>0</v>
      </c>
      <c r="C72" s="106" t="s">
        <v>35</v>
      </c>
      <c r="D72" s="97" t="s">
        <v>85</v>
      </c>
      <c r="E72" s="107"/>
      <c r="F72" s="104">
        <v>35735</v>
      </c>
      <c r="G72" s="75"/>
      <c r="J72" s="60"/>
    </row>
    <row r="73" spans="1:10" x14ac:dyDescent="0.2">
      <c r="A73" s="105"/>
      <c r="B73" s="97" t="s">
        <v>0</v>
      </c>
      <c r="C73" s="106" t="s">
        <v>35</v>
      </c>
      <c r="D73" s="97" t="s">
        <v>86</v>
      </c>
      <c r="E73" s="107"/>
      <c r="F73" s="104">
        <v>34503</v>
      </c>
      <c r="G73" s="75"/>
      <c r="J73" s="60"/>
    </row>
    <row r="74" spans="1:10" x14ac:dyDescent="0.2">
      <c r="A74" s="105"/>
      <c r="B74" s="97" t="s">
        <v>0</v>
      </c>
      <c r="C74" s="106" t="s">
        <v>35</v>
      </c>
      <c r="D74" s="97" t="s">
        <v>36</v>
      </c>
      <c r="E74" s="107"/>
      <c r="F74" s="104">
        <v>24645</v>
      </c>
      <c r="G74" s="75"/>
      <c r="J74" s="60"/>
    </row>
    <row r="75" spans="1:10" x14ac:dyDescent="0.2">
      <c r="A75" s="105"/>
      <c r="B75" s="97" t="s">
        <v>0</v>
      </c>
      <c r="C75" s="106" t="s">
        <v>35</v>
      </c>
      <c r="D75" s="97" t="s">
        <v>87</v>
      </c>
      <c r="E75" s="107"/>
      <c r="F75" s="104">
        <v>24635</v>
      </c>
      <c r="G75" s="75"/>
      <c r="J75" s="60"/>
    </row>
    <row r="76" spans="1:10" x14ac:dyDescent="0.2">
      <c r="A76" s="105"/>
      <c r="B76" s="97" t="s">
        <v>0</v>
      </c>
      <c r="C76" s="106" t="s">
        <v>35</v>
      </c>
      <c r="D76" s="97" t="s">
        <v>88</v>
      </c>
      <c r="E76" s="107"/>
      <c r="F76" s="104">
        <v>28531</v>
      </c>
      <c r="G76" s="75"/>
      <c r="J76" s="60"/>
    </row>
    <row r="77" spans="1:10" x14ac:dyDescent="0.2">
      <c r="A77" s="105"/>
      <c r="B77" s="97" t="s">
        <v>0</v>
      </c>
      <c r="C77" s="106" t="s">
        <v>35</v>
      </c>
      <c r="D77" s="97" t="s">
        <v>89</v>
      </c>
      <c r="E77" s="107"/>
      <c r="F77" s="104">
        <v>267161</v>
      </c>
      <c r="G77" s="75"/>
      <c r="J77" s="60"/>
    </row>
    <row r="78" spans="1:10" x14ac:dyDescent="0.2">
      <c r="A78" s="105"/>
      <c r="B78" s="97" t="s">
        <v>0</v>
      </c>
      <c r="C78" s="106" t="s">
        <v>35</v>
      </c>
      <c r="D78" s="97" t="s">
        <v>110</v>
      </c>
      <c r="E78" s="107"/>
      <c r="F78" s="104">
        <f>245956</f>
        <v>245956</v>
      </c>
      <c r="G78" s="75"/>
      <c r="J78" s="60"/>
    </row>
    <row r="79" spans="1:10" x14ac:dyDescent="0.2">
      <c r="A79" s="105"/>
      <c r="B79" s="97" t="s">
        <v>0</v>
      </c>
      <c r="C79" s="106" t="s">
        <v>35</v>
      </c>
      <c r="D79" s="97" t="s">
        <v>91</v>
      </c>
      <c r="E79" s="107"/>
      <c r="F79" s="104">
        <v>34422</v>
      </c>
      <c r="G79" s="75"/>
      <c r="J79" s="60"/>
    </row>
    <row r="80" spans="1:10" x14ac:dyDescent="0.2">
      <c r="A80" s="105"/>
      <c r="B80" s="97" t="s">
        <v>0</v>
      </c>
      <c r="C80" s="106" t="s">
        <v>35</v>
      </c>
      <c r="D80" s="97" t="s">
        <v>136</v>
      </c>
      <c r="E80" s="107"/>
      <c r="F80" s="104">
        <v>4533394</v>
      </c>
      <c r="G80" s="75"/>
      <c r="J80" s="60"/>
    </row>
    <row r="81" spans="1:10" x14ac:dyDescent="0.2">
      <c r="A81" s="112"/>
      <c r="B81" s="113" t="s">
        <v>0</v>
      </c>
      <c r="C81" s="114" t="s">
        <v>35</v>
      </c>
      <c r="D81" s="113" t="s">
        <v>153</v>
      </c>
      <c r="E81" s="115"/>
      <c r="F81" s="104">
        <v>273522.96000000002</v>
      </c>
      <c r="G81" s="75"/>
      <c r="J81" s="60"/>
    </row>
    <row r="82" spans="1:10" ht="13.5" thickBot="1" x14ac:dyDescent="0.25">
      <c r="A82" s="105" t="s">
        <v>116</v>
      </c>
      <c r="B82" s="97" t="s">
        <v>0</v>
      </c>
      <c r="C82" s="106" t="s">
        <v>37</v>
      </c>
      <c r="D82" s="97" t="s">
        <v>123</v>
      </c>
      <c r="E82" s="107"/>
      <c r="F82" s="104">
        <v>65595</v>
      </c>
      <c r="G82" s="75"/>
      <c r="J82" s="60"/>
    </row>
    <row r="83" spans="1:10" ht="39.950000000000003" customHeight="1" thickBot="1" x14ac:dyDescent="0.25">
      <c r="A83" s="23" t="s">
        <v>12</v>
      </c>
      <c r="B83" s="26" t="s">
        <v>5</v>
      </c>
      <c r="C83" s="27" t="s">
        <v>8</v>
      </c>
      <c r="D83" s="31" t="s">
        <v>14</v>
      </c>
      <c r="E83" s="30" t="s">
        <v>11</v>
      </c>
      <c r="F83" s="79" t="s">
        <v>6</v>
      </c>
      <c r="G83" s="55" t="s">
        <v>130</v>
      </c>
    </row>
    <row r="84" spans="1:10" ht="14.25" thickTop="1" thickBot="1" x14ac:dyDescent="0.25">
      <c r="A84" s="116" t="s">
        <v>116</v>
      </c>
      <c r="B84" s="117" t="s">
        <v>0</v>
      </c>
      <c r="C84" s="118" t="s">
        <v>38</v>
      </c>
      <c r="D84" s="117" t="s">
        <v>123</v>
      </c>
      <c r="E84" s="119"/>
      <c r="F84" s="120">
        <v>65595</v>
      </c>
      <c r="G84" s="75"/>
      <c r="J84" s="60"/>
    </row>
    <row r="85" spans="1:10" x14ac:dyDescent="0.2">
      <c r="A85" s="105" t="s">
        <v>116</v>
      </c>
      <c r="B85" s="97" t="s">
        <v>0</v>
      </c>
      <c r="C85" s="106" t="s">
        <v>39</v>
      </c>
      <c r="D85" s="97" t="s">
        <v>126</v>
      </c>
      <c r="E85" s="107"/>
      <c r="F85" s="104">
        <v>461286</v>
      </c>
      <c r="G85" s="75"/>
      <c r="J85" s="60"/>
    </row>
    <row r="86" spans="1:10" x14ac:dyDescent="0.2">
      <c r="A86" s="105" t="s">
        <v>116</v>
      </c>
      <c r="B86" s="97" t="s">
        <v>0</v>
      </c>
      <c r="C86" s="106" t="s">
        <v>40</v>
      </c>
      <c r="D86" s="97" t="s">
        <v>162</v>
      </c>
      <c r="E86" s="107"/>
      <c r="F86" s="104"/>
      <c r="G86" s="75"/>
      <c r="J86" s="60"/>
    </row>
    <row r="87" spans="1:10" x14ac:dyDescent="0.2">
      <c r="A87" s="105" t="s">
        <v>116</v>
      </c>
      <c r="B87" s="97" t="s">
        <v>0</v>
      </c>
      <c r="C87" s="106" t="s">
        <v>43</v>
      </c>
      <c r="D87" s="97" t="s">
        <v>125</v>
      </c>
      <c r="E87" s="107"/>
      <c r="F87" s="104">
        <v>84000</v>
      </c>
      <c r="G87" s="75"/>
      <c r="J87" s="60"/>
    </row>
    <row r="88" spans="1:10" x14ac:dyDescent="0.2">
      <c r="A88" s="105" t="s">
        <v>116</v>
      </c>
      <c r="B88" s="97" t="s">
        <v>0</v>
      </c>
      <c r="C88" s="106" t="s">
        <v>44</v>
      </c>
      <c r="D88" s="97" t="s">
        <v>123</v>
      </c>
      <c r="E88" s="107"/>
      <c r="F88" s="104">
        <v>65595</v>
      </c>
      <c r="G88" s="75"/>
      <c r="J88" s="60"/>
    </row>
    <row r="89" spans="1:10" x14ac:dyDescent="0.2">
      <c r="A89" s="105" t="s">
        <v>116</v>
      </c>
      <c r="B89" s="97" t="s">
        <v>0</v>
      </c>
      <c r="C89" s="106" t="s">
        <v>45</v>
      </c>
      <c r="D89" s="97" t="s">
        <v>123</v>
      </c>
      <c r="E89" s="107"/>
      <c r="F89" s="104">
        <v>65596</v>
      </c>
      <c r="G89" s="75"/>
      <c r="J89" s="60"/>
    </row>
    <row r="90" spans="1:10" x14ac:dyDescent="0.2">
      <c r="A90" s="105" t="s">
        <v>116</v>
      </c>
      <c r="B90" s="97" t="s">
        <v>0</v>
      </c>
      <c r="C90" s="106">
        <v>2298</v>
      </c>
      <c r="D90" s="97" t="s">
        <v>124</v>
      </c>
      <c r="E90" s="107"/>
      <c r="F90" s="104">
        <v>793738</v>
      </c>
      <c r="G90" s="75"/>
      <c r="J90" s="60"/>
    </row>
    <row r="91" spans="1:10" x14ac:dyDescent="0.2">
      <c r="A91" s="105" t="s">
        <v>116</v>
      </c>
      <c r="B91" s="97" t="s">
        <v>0</v>
      </c>
      <c r="C91" s="106">
        <v>2299</v>
      </c>
      <c r="D91" s="97" t="s">
        <v>121</v>
      </c>
      <c r="E91" s="107"/>
      <c r="F91" s="104">
        <v>582488</v>
      </c>
      <c r="G91" s="75"/>
      <c r="J91" s="60"/>
    </row>
    <row r="92" spans="1:10" x14ac:dyDescent="0.2">
      <c r="A92" s="105" t="s">
        <v>105</v>
      </c>
      <c r="B92" s="97" t="s">
        <v>0</v>
      </c>
      <c r="C92" s="106">
        <v>2300</v>
      </c>
      <c r="D92" s="97" t="s">
        <v>120</v>
      </c>
      <c r="E92" s="107"/>
      <c r="F92" s="104">
        <v>795719</v>
      </c>
      <c r="G92" s="75"/>
      <c r="J92" s="60"/>
    </row>
    <row r="93" spans="1:10" x14ac:dyDescent="0.2">
      <c r="A93" s="105" t="s">
        <v>116</v>
      </c>
      <c r="B93" s="97" t="s">
        <v>0</v>
      </c>
      <c r="C93" s="106">
        <v>2301</v>
      </c>
      <c r="D93" s="97" t="s">
        <v>124</v>
      </c>
      <c r="E93" s="107"/>
      <c r="F93" s="104">
        <v>784650</v>
      </c>
      <c r="G93" s="75"/>
      <c r="J93" s="60"/>
    </row>
    <row r="94" spans="1:10" x14ac:dyDescent="0.2">
      <c r="A94" s="105" t="s">
        <v>116</v>
      </c>
      <c r="B94" s="97" t="s">
        <v>0</v>
      </c>
      <c r="C94" s="106" t="s">
        <v>47</v>
      </c>
      <c r="D94" s="97" t="s">
        <v>92</v>
      </c>
      <c r="E94" s="107"/>
      <c r="F94" s="104">
        <v>29472204</v>
      </c>
      <c r="G94" s="75"/>
      <c r="J94" s="60"/>
    </row>
    <row r="95" spans="1:10" x14ac:dyDescent="0.2">
      <c r="A95" s="105" t="s">
        <v>116</v>
      </c>
      <c r="B95" s="97" t="s">
        <v>0</v>
      </c>
      <c r="C95" s="106" t="s">
        <v>48</v>
      </c>
      <c r="D95" s="97" t="s">
        <v>122</v>
      </c>
      <c r="E95" s="107"/>
      <c r="F95" s="104">
        <v>11152992.699999999</v>
      </c>
      <c r="G95" s="75"/>
      <c r="J95" s="60"/>
    </row>
    <row r="96" spans="1:10" x14ac:dyDescent="0.2">
      <c r="A96" s="105"/>
      <c r="B96" s="97" t="s">
        <v>0</v>
      </c>
      <c r="C96" s="106" t="s">
        <v>49</v>
      </c>
      <c r="D96" s="97" t="s">
        <v>90</v>
      </c>
      <c r="E96" s="107"/>
      <c r="F96" s="104">
        <v>201238</v>
      </c>
      <c r="G96" s="75"/>
      <c r="J96" s="60"/>
    </row>
    <row r="97" spans="1:10" x14ac:dyDescent="0.2">
      <c r="A97" s="105"/>
      <c r="B97" s="97" t="s">
        <v>0</v>
      </c>
      <c r="C97" s="106" t="s">
        <v>49</v>
      </c>
      <c r="D97" s="97" t="s">
        <v>73</v>
      </c>
      <c r="E97" s="107"/>
      <c r="F97" s="104">
        <v>157870</v>
      </c>
      <c r="G97" s="75"/>
      <c r="J97" s="60"/>
    </row>
    <row r="98" spans="1:10" x14ac:dyDescent="0.2">
      <c r="A98" s="105" t="s">
        <v>116</v>
      </c>
      <c r="B98" s="97" t="s">
        <v>0</v>
      </c>
      <c r="C98" s="106" t="s">
        <v>160</v>
      </c>
      <c r="D98" s="97" t="s">
        <v>161</v>
      </c>
      <c r="E98" s="107"/>
      <c r="F98" s="104">
        <v>117790</v>
      </c>
      <c r="G98" s="75"/>
      <c r="J98" s="60"/>
    </row>
    <row r="99" spans="1:10" x14ac:dyDescent="0.2">
      <c r="A99" s="105"/>
      <c r="B99" s="97" t="s">
        <v>50</v>
      </c>
      <c r="C99" s="106">
        <v>554</v>
      </c>
      <c r="D99" s="97" t="s">
        <v>52</v>
      </c>
      <c r="E99" s="107"/>
      <c r="F99" s="104">
        <f>26963+333872</f>
        <v>360835</v>
      </c>
      <c r="G99" s="75"/>
      <c r="J99" s="60"/>
    </row>
    <row r="100" spans="1:10" x14ac:dyDescent="0.2">
      <c r="A100" s="105"/>
      <c r="B100" s="97" t="s">
        <v>50</v>
      </c>
      <c r="C100" s="106">
        <v>554</v>
      </c>
      <c r="D100" s="97" t="s">
        <v>53</v>
      </c>
      <c r="E100" s="107"/>
      <c r="F100" s="104">
        <f>36968+27110</f>
        <v>64078</v>
      </c>
      <c r="G100" s="75"/>
      <c r="J100" s="60"/>
    </row>
    <row r="101" spans="1:10" x14ac:dyDescent="0.2">
      <c r="A101" s="105"/>
      <c r="B101" s="97" t="s">
        <v>50</v>
      </c>
      <c r="C101" s="106">
        <v>554</v>
      </c>
      <c r="D101" s="97" t="s">
        <v>75</v>
      </c>
      <c r="E101" s="107"/>
      <c r="F101" s="104">
        <v>142705</v>
      </c>
      <c r="G101" s="75"/>
      <c r="J101" s="60"/>
    </row>
    <row r="102" spans="1:10" x14ac:dyDescent="0.2">
      <c r="A102" s="105" t="s">
        <v>97</v>
      </c>
      <c r="B102" s="97" t="s">
        <v>56</v>
      </c>
      <c r="C102" s="106">
        <v>1101</v>
      </c>
      <c r="D102" s="97" t="s">
        <v>119</v>
      </c>
      <c r="E102" s="107"/>
      <c r="F102" s="104">
        <v>22148</v>
      </c>
      <c r="G102" s="75"/>
      <c r="J102" s="60"/>
    </row>
    <row r="103" spans="1:10" x14ac:dyDescent="0.2">
      <c r="A103" s="105"/>
      <c r="B103" s="97" t="s">
        <v>56</v>
      </c>
      <c r="C103" s="106">
        <v>1102</v>
      </c>
      <c r="D103" s="97" t="s">
        <v>23</v>
      </c>
      <c r="E103" s="107"/>
      <c r="F103" s="104">
        <v>10034</v>
      </c>
      <c r="G103" s="75"/>
      <c r="J103" s="60"/>
    </row>
    <row r="104" spans="1:10" x14ac:dyDescent="0.2">
      <c r="A104" s="105"/>
      <c r="B104" s="97" t="s">
        <v>56</v>
      </c>
      <c r="C104" s="106">
        <v>1102</v>
      </c>
      <c r="D104" s="97" t="s">
        <v>112</v>
      </c>
      <c r="E104" s="107"/>
      <c r="F104" s="104">
        <v>404607</v>
      </c>
      <c r="G104" s="75"/>
      <c r="J104" s="60"/>
    </row>
    <row r="105" spans="1:10" x14ac:dyDescent="0.2">
      <c r="A105" s="105"/>
      <c r="B105" s="97" t="s">
        <v>106</v>
      </c>
      <c r="C105" s="106" t="s">
        <v>57</v>
      </c>
      <c r="D105" s="97" t="s">
        <v>73</v>
      </c>
      <c r="E105" s="107"/>
      <c r="F105" s="104">
        <v>38070</v>
      </c>
      <c r="G105" s="75"/>
      <c r="J105" s="60"/>
    </row>
    <row r="106" spans="1:10" x14ac:dyDescent="0.2">
      <c r="A106" s="105"/>
      <c r="B106" s="97" t="s">
        <v>106</v>
      </c>
      <c r="C106" s="106" t="s">
        <v>57</v>
      </c>
      <c r="D106" s="97" t="s">
        <v>113</v>
      </c>
      <c r="E106" s="107"/>
      <c r="F106" s="104">
        <f>76000+16920</f>
        <v>92920</v>
      </c>
      <c r="G106" s="75"/>
      <c r="J106" s="60"/>
    </row>
    <row r="107" spans="1:10" x14ac:dyDescent="0.2">
      <c r="A107" s="105"/>
      <c r="B107" s="97" t="s">
        <v>59</v>
      </c>
      <c r="C107" s="106">
        <v>512</v>
      </c>
      <c r="D107" s="97" t="s">
        <v>23</v>
      </c>
      <c r="E107" s="107"/>
      <c r="F107" s="104">
        <v>62790</v>
      </c>
      <c r="G107" s="75"/>
      <c r="J107" s="60"/>
    </row>
    <row r="108" spans="1:10" x14ac:dyDescent="0.2">
      <c r="A108" s="105"/>
      <c r="B108" s="97" t="s">
        <v>59</v>
      </c>
      <c r="C108" s="106">
        <v>512</v>
      </c>
      <c r="D108" s="97" t="s">
        <v>114</v>
      </c>
      <c r="E108" s="107"/>
      <c r="F108" s="104">
        <v>1359801</v>
      </c>
      <c r="G108" s="75"/>
      <c r="J108" s="60"/>
    </row>
    <row r="109" spans="1:10" x14ac:dyDescent="0.2">
      <c r="A109" s="105" t="s">
        <v>96</v>
      </c>
      <c r="B109" s="97" t="s">
        <v>61</v>
      </c>
      <c r="C109" s="106">
        <v>643</v>
      </c>
      <c r="D109" s="97" t="s">
        <v>118</v>
      </c>
      <c r="E109" s="107"/>
      <c r="F109" s="104">
        <v>90520</v>
      </c>
      <c r="G109" s="75"/>
      <c r="J109" s="60"/>
    </row>
    <row r="110" spans="1:10" x14ac:dyDescent="0.2">
      <c r="A110" s="105"/>
      <c r="B110" s="97" t="s">
        <v>61</v>
      </c>
      <c r="C110" s="106">
        <v>644</v>
      </c>
      <c r="D110" s="97" t="s">
        <v>115</v>
      </c>
      <c r="E110" s="107"/>
      <c r="F110" s="104">
        <v>222941</v>
      </c>
      <c r="G110" s="75"/>
      <c r="J110" s="60"/>
    </row>
    <row r="111" spans="1:10" x14ac:dyDescent="0.2">
      <c r="A111" s="105"/>
      <c r="B111" s="97" t="s">
        <v>61</v>
      </c>
      <c r="C111" s="106">
        <v>644</v>
      </c>
      <c r="D111" s="97" t="s">
        <v>100</v>
      </c>
      <c r="E111" s="107"/>
      <c r="F111" s="104">
        <v>37502</v>
      </c>
      <c r="G111" s="75"/>
      <c r="J111" s="60"/>
    </row>
    <row r="112" spans="1:10" x14ac:dyDescent="0.2">
      <c r="A112" s="105" t="s">
        <v>116</v>
      </c>
      <c r="B112" s="97" t="s">
        <v>62</v>
      </c>
      <c r="C112" s="106">
        <v>2070</v>
      </c>
      <c r="D112" s="97" t="s">
        <v>117</v>
      </c>
      <c r="E112" s="107"/>
      <c r="F112" s="104">
        <v>2536103</v>
      </c>
      <c r="G112" s="75"/>
      <c r="J112" s="60"/>
    </row>
    <row r="113" spans="1:10" x14ac:dyDescent="0.2">
      <c r="A113" s="105" t="s">
        <v>95</v>
      </c>
      <c r="B113" s="97" t="s">
        <v>62</v>
      </c>
      <c r="C113" s="106">
        <v>2071</v>
      </c>
      <c r="D113" s="97" t="s">
        <v>64</v>
      </c>
      <c r="E113" s="107"/>
      <c r="F113" s="104">
        <v>1327411</v>
      </c>
      <c r="G113" s="75"/>
      <c r="J113" s="60"/>
    </row>
    <row r="114" spans="1:10" x14ac:dyDescent="0.2">
      <c r="A114" s="105"/>
      <c r="B114" s="97" t="s">
        <v>62</v>
      </c>
      <c r="C114" s="106">
        <v>2074</v>
      </c>
      <c r="D114" s="97" t="s">
        <v>73</v>
      </c>
      <c r="E114" s="107"/>
      <c r="F114" s="104">
        <v>694793</v>
      </c>
      <c r="G114" s="75"/>
      <c r="J114" s="60"/>
    </row>
    <row r="115" spans="1:10" x14ac:dyDescent="0.2">
      <c r="A115" s="105"/>
      <c r="B115" s="97" t="s">
        <v>62</v>
      </c>
      <c r="C115" s="106">
        <v>2074</v>
      </c>
      <c r="D115" s="97" t="s">
        <v>65</v>
      </c>
      <c r="E115" s="107"/>
      <c r="F115" s="104">
        <v>250716</v>
      </c>
      <c r="G115" s="75"/>
      <c r="J115" s="60"/>
    </row>
    <row r="116" spans="1:10" x14ac:dyDescent="0.2">
      <c r="A116" s="105"/>
      <c r="B116" s="113" t="s">
        <v>66</v>
      </c>
      <c r="C116" s="106" t="s">
        <v>71</v>
      </c>
      <c r="D116" s="97" t="s">
        <v>132</v>
      </c>
      <c r="E116" s="107"/>
      <c r="F116" s="104">
        <v>667498</v>
      </c>
      <c r="G116" s="75"/>
      <c r="J116" s="60"/>
    </row>
    <row r="117" spans="1:10" ht="13.5" thickBot="1" x14ac:dyDescent="0.25">
      <c r="A117" s="116"/>
      <c r="B117" s="117" t="s">
        <v>66</v>
      </c>
      <c r="C117" s="118" t="s">
        <v>71</v>
      </c>
      <c r="D117" s="117" t="s">
        <v>72</v>
      </c>
      <c r="E117" s="119"/>
      <c r="F117" s="120">
        <v>1489651</v>
      </c>
      <c r="G117" s="75"/>
      <c r="J117" s="60"/>
    </row>
    <row r="118" spans="1:10" x14ac:dyDescent="0.2">
      <c r="A118" s="7" t="s">
        <v>9</v>
      </c>
      <c r="B118" s="76"/>
      <c r="C118" s="77"/>
      <c r="D118" s="76"/>
      <c r="E118" s="76"/>
      <c r="F118" s="9">
        <f>SUM(F18:F117)</f>
        <v>143600662.65000001</v>
      </c>
      <c r="G118" s="75"/>
    </row>
    <row r="120" spans="1:10" ht="15.75" x14ac:dyDescent="0.25">
      <c r="A120" s="11" t="s">
        <v>1</v>
      </c>
    </row>
    <row r="121" spans="1:10" ht="13.5" thickBot="1" x14ac:dyDescent="0.25"/>
    <row r="122" spans="1:10" ht="39.950000000000003" customHeight="1" thickBot="1" x14ac:dyDescent="0.25">
      <c r="A122" s="61" t="s">
        <v>5</v>
      </c>
      <c r="B122" s="40" t="s">
        <v>7</v>
      </c>
      <c r="C122" s="37" t="s">
        <v>16</v>
      </c>
      <c r="D122" s="44" t="s">
        <v>15</v>
      </c>
      <c r="E122" s="37" t="s">
        <v>11</v>
      </c>
      <c r="F122" s="33" t="s">
        <v>6</v>
      </c>
      <c r="G122" s="55" t="s">
        <v>130</v>
      </c>
    </row>
    <row r="123" spans="1:10" ht="13.5" customHeight="1" thickTop="1" x14ac:dyDescent="0.2">
      <c r="A123" s="62" t="s">
        <v>18</v>
      </c>
      <c r="B123" s="102">
        <v>1894</v>
      </c>
      <c r="C123" s="51"/>
      <c r="D123" s="52" t="s">
        <v>20</v>
      </c>
      <c r="E123" s="51"/>
      <c r="F123" s="57">
        <v>151</v>
      </c>
      <c r="G123" s="59"/>
    </row>
    <row r="124" spans="1:10" x14ac:dyDescent="0.2">
      <c r="A124" s="63" t="s">
        <v>18</v>
      </c>
      <c r="B124" s="103">
        <v>1895</v>
      </c>
      <c r="C124" s="49"/>
      <c r="D124" s="50" t="s">
        <v>20</v>
      </c>
      <c r="E124" s="42"/>
      <c r="F124" s="34">
        <v>30.4</v>
      </c>
      <c r="G124" s="59"/>
    </row>
    <row r="125" spans="1:10" x14ac:dyDescent="0.2">
      <c r="A125" s="63" t="s">
        <v>18</v>
      </c>
      <c r="B125" s="103">
        <v>1896</v>
      </c>
      <c r="C125" s="38"/>
      <c r="D125" s="45" t="s">
        <v>21</v>
      </c>
      <c r="E125" s="42"/>
      <c r="F125" s="34">
        <v>23162</v>
      </c>
      <c r="G125" s="59"/>
    </row>
    <row r="126" spans="1:10" x14ac:dyDescent="0.2">
      <c r="A126" s="24" t="s">
        <v>22</v>
      </c>
      <c r="B126" s="41">
        <v>862</v>
      </c>
      <c r="C126" s="39"/>
      <c r="D126" s="32" t="s">
        <v>20</v>
      </c>
      <c r="E126" s="43"/>
      <c r="F126" s="56">
        <v>208.8</v>
      </c>
      <c r="G126" s="59"/>
    </row>
    <row r="127" spans="1:10" x14ac:dyDescent="0.2">
      <c r="A127" s="24" t="s">
        <v>22</v>
      </c>
      <c r="B127" s="41">
        <v>863</v>
      </c>
      <c r="C127" s="39"/>
      <c r="D127" s="32" t="s">
        <v>20</v>
      </c>
      <c r="E127" s="43"/>
      <c r="F127" s="35">
        <v>290</v>
      </c>
      <c r="G127" s="59"/>
    </row>
    <row r="128" spans="1:10" x14ac:dyDescent="0.2">
      <c r="A128" s="24" t="s">
        <v>22</v>
      </c>
      <c r="B128" s="41">
        <v>864</v>
      </c>
      <c r="C128" s="39"/>
      <c r="D128" s="46" t="s">
        <v>21</v>
      </c>
      <c r="E128" s="43"/>
      <c r="F128" s="35">
        <v>2206.8000000000002</v>
      </c>
      <c r="G128" s="59"/>
    </row>
    <row r="129" spans="1:7" x14ac:dyDescent="0.2">
      <c r="A129" s="24" t="s">
        <v>22</v>
      </c>
      <c r="B129" s="41">
        <v>865</v>
      </c>
      <c r="C129" s="39"/>
      <c r="D129" s="46" t="s">
        <v>24</v>
      </c>
      <c r="E129" s="43"/>
      <c r="F129" s="35">
        <v>1817.2</v>
      </c>
      <c r="G129" s="59"/>
    </row>
    <row r="130" spans="1:7" x14ac:dyDescent="0.2">
      <c r="A130" s="24" t="s">
        <v>25</v>
      </c>
      <c r="B130" s="41">
        <v>1769</v>
      </c>
      <c r="C130" s="39"/>
      <c r="D130" s="46" t="s">
        <v>21</v>
      </c>
      <c r="E130" s="43"/>
      <c r="F130" s="35">
        <v>542901</v>
      </c>
      <c r="G130" s="59"/>
    </row>
    <row r="131" spans="1:7" x14ac:dyDescent="0.2">
      <c r="A131" s="24" t="s">
        <v>0</v>
      </c>
      <c r="B131" s="41" t="s">
        <v>26</v>
      </c>
      <c r="C131" s="39"/>
      <c r="D131" s="46" t="s">
        <v>20</v>
      </c>
      <c r="E131" s="43"/>
      <c r="F131" s="35">
        <v>56356</v>
      </c>
      <c r="G131" s="59"/>
    </row>
    <row r="132" spans="1:7" x14ac:dyDescent="0.2">
      <c r="A132" s="24" t="s">
        <v>0</v>
      </c>
      <c r="B132" s="41" t="s">
        <v>101</v>
      </c>
      <c r="C132" s="39"/>
      <c r="D132" s="46" t="s">
        <v>21</v>
      </c>
      <c r="E132" s="43"/>
      <c r="F132" s="35">
        <v>493838.2</v>
      </c>
      <c r="G132" s="59"/>
    </row>
    <row r="133" spans="1:7" x14ac:dyDescent="0.2">
      <c r="A133" s="24" t="s">
        <v>0</v>
      </c>
      <c r="B133" s="41" t="s">
        <v>27</v>
      </c>
      <c r="C133" s="39"/>
      <c r="D133" s="46" t="s">
        <v>21</v>
      </c>
      <c r="E133" s="43"/>
      <c r="F133" s="35">
        <v>2204008</v>
      </c>
      <c r="G133" s="59"/>
    </row>
    <row r="134" spans="1:7" x14ac:dyDescent="0.2">
      <c r="A134" s="24" t="s">
        <v>0</v>
      </c>
      <c r="B134" s="41" t="s">
        <v>102</v>
      </c>
      <c r="C134" s="39"/>
      <c r="D134" s="46" t="s">
        <v>21</v>
      </c>
      <c r="E134" s="43"/>
      <c r="F134" s="35">
        <v>95265</v>
      </c>
      <c r="G134" s="59"/>
    </row>
    <row r="135" spans="1:7" x14ac:dyDescent="0.2">
      <c r="A135" s="24" t="s">
        <v>0</v>
      </c>
      <c r="B135" s="41" t="s">
        <v>104</v>
      </c>
      <c r="C135" s="39"/>
      <c r="D135" s="46" t="s">
        <v>21</v>
      </c>
      <c r="E135" s="43"/>
      <c r="F135" s="35">
        <v>33860.15</v>
      </c>
      <c r="G135" s="59"/>
    </row>
    <row r="136" spans="1:7" x14ac:dyDescent="0.2">
      <c r="A136" s="24" t="s">
        <v>0</v>
      </c>
      <c r="B136" s="41" t="s">
        <v>31</v>
      </c>
      <c r="C136" s="39"/>
      <c r="D136" s="46" t="s">
        <v>32</v>
      </c>
      <c r="E136" s="43"/>
      <c r="F136" s="35">
        <v>81687</v>
      </c>
      <c r="G136" s="59"/>
    </row>
    <row r="137" spans="1:7" x14ac:dyDescent="0.2">
      <c r="A137" s="24" t="s">
        <v>0</v>
      </c>
      <c r="B137" s="41" t="s">
        <v>33</v>
      </c>
      <c r="C137" s="39"/>
      <c r="D137" s="46" t="s">
        <v>32</v>
      </c>
      <c r="E137" s="43"/>
      <c r="F137" s="35">
        <v>105631</v>
      </c>
      <c r="G137" s="59"/>
    </row>
    <row r="138" spans="1:7" x14ac:dyDescent="0.2">
      <c r="A138" s="24" t="s">
        <v>0</v>
      </c>
      <c r="B138" s="41" t="s">
        <v>34</v>
      </c>
      <c r="C138" s="39"/>
      <c r="D138" s="46" t="s">
        <v>32</v>
      </c>
      <c r="E138" s="43"/>
      <c r="F138" s="35">
        <v>238491</v>
      </c>
      <c r="G138" s="59"/>
    </row>
    <row r="139" spans="1:7" x14ac:dyDescent="0.2">
      <c r="A139" s="24" t="s">
        <v>0</v>
      </c>
      <c r="B139" s="41">
        <v>2296</v>
      </c>
      <c r="C139" s="39"/>
      <c r="D139" s="46" t="s">
        <v>20</v>
      </c>
      <c r="E139" s="43"/>
      <c r="F139" s="35">
        <v>320</v>
      </c>
      <c r="G139" s="59"/>
    </row>
    <row r="140" spans="1:7" x14ac:dyDescent="0.2">
      <c r="A140" s="24" t="s">
        <v>0</v>
      </c>
      <c r="B140" s="41" t="s">
        <v>35</v>
      </c>
      <c r="C140" s="39"/>
      <c r="D140" s="46" t="s">
        <v>21</v>
      </c>
      <c r="E140" s="43"/>
      <c r="F140" s="35">
        <v>150795.20000000001</v>
      </c>
      <c r="G140" s="59"/>
    </row>
    <row r="141" spans="1:7" x14ac:dyDescent="0.2">
      <c r="A141" s="24" t="s">
        <v>0</v>
      </c>
      <c r="B141" s="41" t="s">
        <v>37</v>
      </c>
      <c r="C141" s="39"/>
      <c r="D141" s="46" t="s">
        <v>20</v>
      </c>
      <c r="E141" s="43"/>
      <c r="F141" s="35">
        <v>2129.6</v>
      </c>
      <c r="G141" s="59"/>
    </row>
    <row r="142" spans="1:7" x14ac:dyDescent="0.2">
      <c r="A142" s="24" t="s">
        <v>0</v>
      </c>
      <c r="B142" s="41" t="s">
        <v>38</v>
      </c>
      <c r="C142" s="39"/>
      <c r="D142" s="46" t="s">
        <v>20</v>
      </c>
      <c r="E142" s="43"/>
      <c r="F142" s="35">
        <v>2305.6</v>
      </c>
      <c r="G142" s="59"/>
    </row>
    <row r="143" spans="1:7" x14ac:dyDescent="0.2">
      <c r="A143" s="24" t="s">
        <v>0</v>
      </c>
      <c r="B143" s="41" t="s">
        <v>39</v>
      </c>
      <c r="C143" s="39"/>
      <c r="D143" s="46" t="s">
        <v>20</v>
      </c>
      <c r="E143" s="43"/>
      <c r="F143" s="35">
        <v>7299.2</v>
      </c>
      <c r="G143" s="59"/>
    </row>
    <row r="144" spans="1:7" x14ac:dyDescent="0.2">
      <c r="A144" s="24" t="s">
        <v>0</v>
      </c>
      <c r="B144" s="41" t="s">
        <v>40</v>
      </c>
      <c r="C144" s="39"/>
      <c r="D144" s="46" t="s">
        <v>20</v>
      </c>
      <c r="E144" s="43"/>
      <c r="F144" s="35">
        <v>6782.4</v>
      </c>
      <c r="G144" s="59"/>
    </row>
    <row r="145" spans="1:7" x14ac:dyDescent="0.2">
      <c r="A145" s="24" t="s">
        <v>0</v>
      </c>
      <c r="B145" s="41" t="s">
        <v>41</v>
      </c>
      <c r="C145" s="39"/>
      <c r="D145" s="46" t="s">
        <v>21</v>
      </c>
      <c r="E145" s="43"/>
      <c r="F145" s="35">
        <v>15824</v>
      </c>
      <c r="G145" s="59"/>
    </row>
    <row r="146" spans="1:7" x14ac:dyDescent="0.2">
      <c r="A146" s="24" t="s">
        <v>0</v>
      </c>
      <c r="B146" s="41" t="s">
        <v>42</v>
      </c>
      <c r="C146" s="39"/>
      <c r="D146" s="46" t="s">
        <v>21</v>
      </c>
      <c r="E146" s="43"/>
      <c r="F146" s="35">
        <v>3537.25</v>
      </c>
      <c r="G146" s="59"/>
    </row>
    <row r="147" spans="1:7" x14ac:dyDescent="0.2">
      <c r="A147" s="24" t="s">
        <v>0</v>
      </c>
      <c r="B147" s="41" t="s">
        <v>43</v>
      </c>
      <c r="C147" s="39"/>
      <c r="D147" s="46" t="s">
        <v>20</v>
      </c>
      <c r="E147" s="43"/>
      <c r="F147" s="35">
        <v>3355.2</v>
      </c>
      <c r="G147" s="59"/>
    </row>
    <row r="148" spans="1:7" x14ac:dyDescent="0.2">
      <c r="A148" s="24" t="s">
        <v>0</v>
      </c>
      <c r="B148" s="41" t="s">
        <v>44</v>
      </c>
      <c r="C148" s="39"/>
      <c r="D148" s="46" t="s">
        <v>20</v>
      </c>
      <c r="E148" s="43"/>
      <c r="F148" s="35">
        <v>2388.8000000000002</v>
      </c>
      <c r="G148" s="59"/>
    </row>
    <row r="149" spans="1:7" x14ac:dyDescent="0.2">
      <c r="A149" s="24" t="s">
        <v>0</v>
      </c>
      <c r="B149" s="41" t="s">
        <v>45</v>
      </c>
      <c r="C149" s="39"/>
      <c r="D149" s="46" t="s">
        <v>20</v>
      </c>
      <c r="E149" s="43"/>
      <c r="F149" s="35">
        <v>2043.2</v>
      </c>
      <c r="G149" s="59"/>
    </row>
    <row r="150" spans="1:7" ht="12" customHeight="1" x14ac:dyDescent="0.2">
      <c r="A150" s="24" t="s">
        <v>0</v>
      </c>
      <c r="B150" s="41" t="s">
        <v>46</v>
      </c>
      <c r="C150" s="39"/>
      <c r="D150" s="46" t="s">
        <v>32</v>
      </c>
      <c r="E150" s="43"/>
      <c r="F150" s="35">
        <v>7582.4</v>
      </c>
      <c r="G150" s="59"/>
    </row>
    <row r="151" spans="1:7" x14ac:dyDescent="0.2">
      <c r="A151" s="24" t="s">
        <v>0</v>
      </c>
      <c r="B151" s="41">
        <v>2298</v>
      </c>
      <c r="C151" s="39"/>
      <c r="D151" s="46" t="s">
        <v>20</v>
      </c>
      <c r="E151" s="43"/>
      <c r="F151" s="35">
        <v>612.79999999999995</v>
      </c>
      <c r="G151" s="59"/>
    </row>
    <row r="152" spans="1:7" x14ac:dyDescent="0.2">
      <c r="A152" s="24" t="s">
        <v>0</v>
      </c>
      <c r="B152" s="41">
        <v>2299</v>
      </c>
      <c r="C152" s="39"/>
      <c r="D152" s="46" t="s">
        <v>20</v>
      </c>
      <c r="E152" s="43"/>
      <c r="F152" s="35">
        <v>347.2</v>
      </c>
      <c r="G152" s="59"/>
    </row>
    <row r="153" spans="1:7" x14ac:dyDescent="0.2">
      <c r="A153" s="24" t="s">
        <v>0</v>
      </c>
      <c r="B153" s="41">
        <v>2300</v>
      </c>
      <c r="C153" s="39"/>
      <c r="D153" s="46" t="s">
        <v>20</v>
      </c>
      <c r="E153" s="43"/>
      <c r="F153" s="35">
        <v>347.2</v>
      </c>
      <c r="G153" s="59"/>
    </row>
    <row r="154" spans="1:7" x14ac:dyDescent="0.2">
      <c r="A154" s="24" t="s">
        <v>0</v>
      </c>
      <c r="B154" s="41">
        <v>2301</v>
      </c>
      <c r="C154" s="39"/>
      <c r="D154" s="46" t="s">
        <v>20</v>
      </c>
      <c r="E154" s="43"/>
      <c r="F154" s="35">
        <v>612.79999999999995</v>
      </c>
      <c r="G154" s="59"/>
    </row>
    <row r="155" spans="1:7" x14ac:dyDescent="0.2">
      <c r="A155" s="24" t="s">
        <v>0</v>
      </c>
      <c r="B155" s="41" t="s">
        <v>47</v>
      </c>
      <c r="C155" s="28"/>
      <c r="D155" s="47" t="s">
        <v>20</v>
      </c>
      <c r="E155" s="43"/>
      <c r="F155" s="35">
        <v>1478.4</v>
      </c>
      <c r="G155" s="59"/>
    </row>
    <row r="156" spans="1:7" x14ac:dyDescent="0.2">
      <c r="A156" s="24" t="s">
        <v>0</v>
      </c>
      <c r="B156" s="41" t="s">
        <v>48</v>
      </c>
      <c r="C156" s="28"/>
      <c r="D156" s="47" t="s">
        <v>20</v>
      </c>
      <c r="E156" s="43"/>
      <c r="F156" s="35">
        <v>670.4</v>
      </c>
      <c r="G156" s="59"/>
    </row>
    <row r="157" spans="1:7" x14ac:dyDescent="0.2">
      <c r="A157" s="24" t="s">
        <v>0</v>
      </c>
      <c r="B157" s="41" t="s">
        <v>49</v>
      </c>
      <c r="C157" s="28"/>
      <c r="D157" s="47" t="s">
        <v>21</v>
      </c>
      <c r="E157" s="43"/>
      <c r="F157" s="56">
        <v>237550</v>
      </c>
      <c r="G157" s="59"/>
    </row>
    <row r="158" spans="1:7" x14ac:dyDescent="0.2">
      <c r="A158" s="24" t="s">
        <v>50</v>
      </c>
      <c r="B158" s="41">
        <v>552</v>
      </c>
      <c r="C158" s="28"/>
      <c r="D158" s="47" t="s">
        <v>24</v>
      </c>
      <c r="E158" s="43"/>
      <c r="F158" s="35">
        <v>576</v>
      </c>
      <c r="G158" s="59"/>
    </row>
    <row r="159" spans="1:7" x14ac:dyDescent="0.2">
      <c r="A159" s="24" t="s">
        <v>50</v>
      </c>
      <c r="B159" s="41">
        <v>553</v>
      </c>
      <c r="C159" s="28"/>
      <c r="D159" s="47" t="s">
        <v>51</v>
      </c>
      <c r="E159" s="43"/>
      <c r="F159" s="35">
        <v>30.6</v>
      </c>
      <c r="G159" s="59"/>
    </row>
    <row r="160" spans="1:7" x14ac:dyDescent="0.2">
      <c r="A160" s="24" t="s">
        <v>50</v>
      </c>
      <c r="B160" s="41">
        <v>554</v>
      </c>
      <c r="C160" s="28"/>
      <c r="D160" s="47" t="s">
        <v>21</v>
      </c>
      <c r="E160" s="43"/>
      <c r="F160" s="35">
        <v>3382.2</v>
      </c>
      <c r="G160" s="59"/>
    </row>
    <row r="161" spans="1:7" x14ac:dyDescent="0.2">
      <c r="A161" s="24" t="s">
        <v>50</v>
      </c>
      <c r="B161" s="41">
        <v>555</v>
      </c>
      <c r="C161" s="28"/>
      <c r="D161" s="47" t="s">
        <v>21</v>
      </c>
      <c r="E161" s="43"/>
      <c r="F161" s="35">
        <v>2921.4</v>
      </c>
      <c r="G161" s="59"/>
    </row>
    <row r="162" spans="1:7" x14ac:dyDescent="0.2">
      <c r="A162" s="24" t="s">
        <v>50</v>
      </c>
      <c r="B162" s="41" t="s">
        <v>54</v>
      </c>
      <c r="C162" s="28"/>
      <c r="D162" s="47" t="s">
        <v>55</v>
      </c>
      <c r="E162" s="43"/>
      <c r="F162" s="35">
        <v>39210</v>
      </c>
      <c r="G162" s="59"/>
    </row>
    <row r="163" spans="1:7" x14ac:dyDescent="0.2">
      <c r="A163" s="24" t="s">
        <v>56</v>
      </c>
      <c r="B163" s="41">
        <v>1101</v>
      </c>
      <c r="C163" s="28"/>
      <c r="D163" s="47" t="s">
        <v>20</v>
      </c>
      <c r="E163" s="43"/>
      <c r="F163" s="35">
        <v>223.3</v>
      </c>
      <c r="G163" s="59"/>
    </row>
    <row r="164" spans="1:7" x14ac:dyDescent="0.2">
      <c r="A164" s="24" t="s">
        <v>56</v>
      </c>
      <c r="B164" s="41">
        <v>1102</v>
      </c>
      <c r="C164" s="28"/>
      <c r="D164" s="47" t="s">
        <v>21</v>
      </c>
      <c r="E164" s="43"/>
      <c r="F164" s="35">
        <v>263384</v>
      </c>
      <c r="G164" s="59"/>
    </row>
    <row r="165" spans="1:7" x14ac:dyDescent="0.2">
      <c r="A165" s="24" t="s">
        <v>56</v>
      </c>
      <c r="B165" s="41">
        <v>1103</v>
      </c>
      <c r="C165" s="28"/>
      <c r="D165" s="47" t="s">
        <v>21</v>
      </c>
      <c r="E165" s="43"/>
      <c r="F165" s="35">
        <v>774</v>
      </c>
      <c r="G165" s="59"/>
    </row>
    <row r="166" spans="1:7" x14ac:dyDescent="0.2">
      <c r="A166" s="24" t="s">
        <v>58</v>
      </c>
      <c r="B166" s="41" t="s">
        <v>57</v>
      </c>
      <c r="C166" s="28"/>
      <c r="D166" s="47" t="s">
        <v>21</v>
      </c>
      <c r="E166" s="43"/>
      <c r="F166" s="35">
        <f>266590+213240</f>
        <v>479830</v>
      </c>
      <c r="G166" s="59"/>
    </row>
    <row r="167" spans="1:7" ht="13.5" thickBot="1" x14ac:dyDescent="0.25">
      <c r="A167" s="24" t="s">
        <v>59</v>
      </c>
      <c r="B167" s="41">
        <v>512</v>
      </c>
      <c r="C167" s="28"/>
      <c r="D167" s="47" t="s">
        <v>21</v>
      </c>
      <c r="E167" s="43"/>
      <c r="F167" s="35">
        <v>289036</v>
      </c>
      <c r="G167" s="59"/>
    </row>
    <row r="168" spans="1:7" ht="39.950000000000003" customHeight="1" thickBot="1" x14ac:dyDescent="0.25">
      <c r="A168" s="61" t="s">
        <v>5</v>
      </c>
      <c r="B168" s="40" t="s">
        <v>7</v>
      </c>
      <c r="C168" s="37" t="s">
        <v>16</v>
      </c>
      <c r="D168" s="44" t="s">
        <v>15</v>
      </c>
      <c r="E168" s="37" t="s">
        <v>11</v>
      </c>
      <c r="F168" s="88" t="s">
        <v>6</v>
      </c>
      <c r="G168" s="55" t="s">
        <v>130</v>
      </c>
    </row>
    <row r="169" spans="1:7" ht="14.25" thickTop="1" thickBot="1" x14ac:dyDescent="0.25">
      <c r="A169" s="25" t="s">
        <v>60</v>
      </c>
      <c r="B169" s="48">
        <v>643</v>
      </c>
      <c r="C169" s="29"/>
      <c r="D169" s="64" t="s">
        <v>20</v>
      </c>
      <c r="E169" s="65"/>
      <c r="F169" s="36">
        <v>600</v>
      </c>
      <c r="G169" s="59"/>
    </row>
    <row r="170" spans="1:7" x14ac:dyDescent="0.2">
      <c r="A170" s="24" t="s">
        <v>60</v>
      </c>
      <c r="B170" s="41">
        <v>644</v>
      </c>
      <c r="C170" s="28"/>
      <c r="D170" s="47" t="s">
        <v>21</v>
      </c>
      <c r="E170" s="43"/>
      <c r="F170" s="35">
        <v>3500</v>
      </c>
      <c r="G170" s="59"/>
    </row>
    <row r="171" spans="1:7" x14ac:dyDescent="0.2">
      <c r="A171" s="24" t="s">
        <v>60</v>
      </c>
      <c r="B171" s="41">
        <v>645</v>
      </c>
      <c r="C171" s="28"/>
      <c r="D171" s="47" t="s">
        <v>21</v>
      </c>
      <c r="E171" s="43"/>
      <c r="F171" s="35">
        <v>4500</v>
      </c>
      <c r="G171" s="59"/>
    </row>
    <row r="172" spans="1:7" x14ac:dyDescent="0.2">
      <c r="A172" s="24" t="s">
        <v>62</v>
      </c>
      <c r="B172" s="41">
        <v>2070</v>
      </c>
      <c r="C172" s="28"/>
      <c r="D172" s="47" t="s">
        <v>20</v>
      </c>
      <c r="E172" s="43"/>
      <c r="F172" s="35">
        <v>62.1</v>
      </c>
      <c r="G172" s="59"/>
    </row>
    <row r="173" spans="1:7" x14ac:dyDescent="0.2">
      <c r="A173" s="99" t="s">
        <v>62</v>
      </c>
      <c r="B173" s="92">
        <v>2071</v>
      </c>
      <c r="C173" s="93"/>
      <c r="D173" s="100" t="s">
        <v>20</v>
      </c>
      <c r="E173" s="95"/>
      <c r="F173" s="101">
        <v>93.6</v>
      </c>
      <c r="G173" s="59"/>
    </row>
    <row r="174" spans="1:7" x14ac:dyDescent="0.2">
      <c r="A174" s="24" t="s">
        <v>62</v>
      </c>
      <c r="B174" s="41">
        <v>2073</v>
      </c>
      <c r="C174" s="28"/>
      <c r="D174" s="47" t="s">
        <v>63</v>
      </c>
      <c r="E174" s="43"/>
      <c r="F174" s="35">
        <v>744.3</v>
      </c>
      <c r="G174" s="59"/>
    </row>
    <row r="175" spans="1:7" x14ac:dyDescent="0.2">
      <c r="A175" s="24" t="s">
        <v>62</v>
      </c>
      <c r="B175" s="41">
        <v>2074</v>
      </c>
      <c r="C175" s="28"/>
      <c r="D175" s="47" t="s">
        <v>21</v>
      </c>
      <c r="E175" s="43"/>
      <c r="F175" s="35">
        <v>10324.9</v>
      </c>
      <c r="G175" s="59"/>
    </row>
    <row r="176" spans="1:7" x14ac:dyDescent="0.2">
      <c r="A176" s="24" t="s">
        <v>66</v>
      </c>
      <c r="B176" s="41" t="s">
        <v>71</v>
      </c>
      <c r="C176" s="28"/>
      <c r="D176" s="47" t="s">
        <v>21</v>
      </c>
      <c r="E176" s="43"/>
      <c r="F176" s="35">
        <v>16785.599999999999</v>
      </c>
      <c r="G176" s="59"/>
    </row>
    <row r="177" spans="1:8" x14ac:dyDescent="0.2">
      <c r="A177" s="24" t="s">
        <v>66</v>
      </c>
      <c r="B177" s="41" t="s">
        <v>68</v>
      </c>
      <c r="C177" s="28"/>
      <c r="D177" s="47" t="s">
        <v>107</v>
      </c>
      <c r="E177" s="43"/>
      <c r="F177" s="56">
        <v>59716</v>
      </c>
      <c r="G177" s="59"/>
    </row>
    <row r="178" spans="1:8" x14ac:dyDescent="0.2">
      <c r="A178" s="24" t="s">
        <v>66</v>
      </c>
      <c r="B178" s="41" t="s">
        <v>67</v>
      </c>
      <c r="C178" s="28"/>
      <c r="D178" s="47" t="s">
        <v>32</v>
      </c>
      <c r="E178" s="43"/>
      <c r="F178" s="35">
        <v>372970</v>
      </c>
      <c r="G178" s="59"/>
    </row>
    <row r="179" spans="1:8" x14ac:dyDescent="0.2">
      <c r="A179" s="24" t="s">
        <v>66</v>
      </c>
      <c r="B179" s="41" t="s">
        <v>70</v>
      </c>
      <c r="C179" s="28"/>
      <c r="D179" s="47" t="s">
        <v>69</v>
      </c>
      <c r="E179" s="43"/>
      <c r="F179" s="35">
        <v>387607</v>
      </c>
      <c r="G179" s="59"/>
    </row>
    <row r="180" spans="1:8" ht="13.5" thickBot="1" x14ac:dyDescent="0.25">
      <c r="A180" s="25" t="s">
        <v>66</v>
      </c>
      <c r="B180" s="48" t="s">
        <v>71</v>
      </c>
      <c r="C180" s="29"/>
      <c r="D180" s="64" t="s">
        <v>132</v>
      </c>
      <c r="E180" s="65"/>
      <c r="F180" s="36">
        <v>331140</v>
      </c>
      <c r="G180" s="59"/>
    </row>
    <row r="181" spans="1:8" x14ac:dyDescent="0.2">
      <c r="A181" s="7" t="s">
        <v>10</v>
      </c>
      <c r="F181" s="9">
        <f>SUM(F123:F180)</f>
        <v>6593296.1999999993</v>
      </c>
      <c r="G181" s="58"/>
    </row>
    <row r="182" spans="1:8" x14ac:dyDescent="0.2">
      <c r="A182" s="7"/>
      <c r="F182" s="9"/>
      <c r="G182" s="58"/>
    </row>
    <row r="183" spans="1:8" x14ac:dyDescent="0.2">
      <c r="A183" s="7"/>
      <c r="F183" s="9"/>
      <c r="G183" s="58"/>
    </row>
    <row r="184" spans="1:8" ht="15.75" x14ac:dyDescent="0.25">
      <c r="A184" s="11" t="s">
        <v>154</v>
      </c>
      <c r="F184" s="9"/>
      <c r="G184" s="58"/>
    </row>
    <row r="185" spans="1:8" ht="13.5" thickBot="1" x14ac:dyDescent="0.25">
      <c r="A185" s="7"/>
      <c r="F185" s="9"/>
      <c r="G185" s="58"/>
    </row>
    <row r="186" spans="1:8" ht="39.950000000000003" customHeight="1" thickBot="1" x14ac:dyDescent="0.25">
      <c r="A186" s="86" t="s">
        <v>158</v>
      </c>
      <c r="B186" s="44" t="s">
        <v>5</v>
      </c>
      <c r="C186" s="37" t="s">
        <v>16</v>
      </c>
      <c r="D186" s="87" t="s">
        <v>159</v>
      </c>
      <c r="E186" s="37" t="s">
        <v>11</v>
      </c>
      <c r="F186" s="88" t="s">
        <v>6</v>
      </c>
      <c r="G186" s="58"/>
    </row>
    <row r="187" spans="1:8" ht="13.5" thickTop="1" x14ac:dyDescent="0.2">
      <c r="A187" s="91" t="s">
        <v>156</v>
      </c>
      <c r="B187" s="92" t="s">
        <v>0</v>
      </c>
      <c r="C187" s="93"/>
      <c r="D187" s="94" t="s">
        <v>155</v>
      </c>
      <c r="E187" s="95"/>
      <c r="F187" s="96">
        <v>432000</v>
      </c>
      <c r="G187"/>
      <c r="H187"/>
    </row>
    <row r="188" spans="1:8" ht="13.5" thickBot="1" x14ac:dyDescent="0.25">
      <c r="A188" s="90" t="s">
        <v>157</v>
      </c>
      <c r="B188" s="48" t="s">
        <v>0</v>
      </c>
      <c r="C188" s="29"/>
      <c r="D188" s="89" t="s">
        <v>155</v>
      </c>
      <c r="E188" s="65"/>
      <c r="F188" s="36">
        <v>58500</v>
      </c>
      <c r="G188"/>
      <c r="H188"/>
    </row>
    <row r="189" spans="1:8" x14ac:dyDescent="0.2">
      <c r="F189" s="9">
        <f>SUM(F187:F188)</f>
        <v>490500</v>
      </c>
    </row>
    <row r="190" spans="1:8" x14ac:dyDescent="0.2">
      <c r="A190" s="8"/>
      <c r="B190" s="8"/>
      <c r="C190" s="20"/>
      <c r="D190" s="8"/>
      <c r="E190" s="8"/>
      <c r="F190" s="8"/>
    </row>
    <row r="191" spans="1:8" s="15" customFormat="1" ht="18.75" x14ac:dyDescent="0.3">
      <c r="A191" s="13" t="s">
        <v>4</v>
      </c>
      <c r="B191" s="13"/>
      <c r="C191" s="12"/>
      <c r="D191" s="12"/>
      <c r="E191" s="12"/>
      <c r="F191" s="14"/>
      <c r="G191" s="54"/>
      <c r="H191" s="73"/>
    </row>
    <row r="192" spans="1:8" s="15" customFormat="1" ht="18" x14ac:dyDescent="0.25">
      <c r="A192" s="16"/>
      <c r="B192" s="16"/>
      <c r="C192" s="21"/>
      <c r="D192" s="16"/>
      <c r="E192" s="16"/>
      <c r="F192" s="16"/>
      <c r="G192" s="54"/>
      <c r="H192" s="73"/>
    </row>
    <row r="193" spans="1:10" s="15" customFormat="1" ht="18.75" x14ac:dyDescent="0.3">
      <c r="A193" s="78" t="s">
        <v>163</v>
      </c>
      <c r="B193" s="13"/>
      <c r="C193" s="12"/>
      <c r="D193" s="85"/>
      <c r="E193" s="12"/>
      <c r="F193" s="14"/>
      <c r="G193" s="54"/>
      <c r="H193" s="73"/>
    </row>
    <row r="194" spans="1:10" s="15" customFormat="1" ht="18.75" x14ac:dyDescent="0.3">
      <c r="A194" s="13"/>
      <c r="B194" s="13"/>
      <c r="C194" s="12"/>
      <c r="D194" s="12"/>
      <c r="E194" s="12"/>
      <c r="F194" s="14"/>
      <c r="G194" s="54"/>
      <c r="H194" s="73"/>
    </row>
    <row r="195" spans="1:10" s="15" customFormat="1" ht="18.75" x14ac:dyDescent="0.3">
      <c r="A195" s="13"/>
      <c r="B195" s="13"/>
      <c r="C195" s="12"/>
      <c r="D195" s="12"/>
      <c r="E195" s="12"/>
      <c r="F195" s="14"/>
      <c r="G195" s="54"/>
      <c r="H195" s="73"/>
    </row>
    <row r="196" spans="1:10" s="15" customFormat="1" ht="18" x14ac:dyDescent="0.25">
      <c r="A196" s="16"/>
      <c r="B196" s="16"/>
      <c r="C196" s="21"/>
      <c r="D196" s="16"/>
      <c r="E196" s="16"/>
      <c r="F196" s="16"/>
      <c r="G196" s="54"/>
      <c r="H196" s="73"/>
    </row>
    <row r="197" spans="1:10" s="15" customFormat="1" ht="18.75" x14ac:dyDescent="0.3">
      <c r="A197" s="68" t="s">
        <v>147</v>
      </c>
      <c r="B197" s="16"/>
      <c r="C197" s="22"/>
      <c r="D197" s="18"/>
      <c r="E197" s="18"/>
      <c r="F197" s="69"/>
      <c r="G197" s="54"/>
      <c r="H197" s="74"/>
      <c r="I197" s="54"/>
      <c r="J197" s="54"/>
    </row>
    <row r="198" spans="1:10" s="15" customFormat="1" ht="18.75" x14ac:dyDescent="0.3">
      <c r="A198" s="68"/>
      <c r="B198" s="16"/>
      <c r="C198" s="22"/>
      <c r="D198" s="18"/>
      <c r="E198" s="18"/>
      <c r="F198" s="69"/>
      <c r="G198" s="54"/>
      <c r="H198" s="74"/>
      <c r="I198" s="54"/>
      <c r="J198" s="54"/>
    </row>
    <row r="199" spans="1:10" s="15" customFormat="1" ht="18.75" x14ac:dyDescent="0.3">
      <c r="A199" s="68"/>
      <c r="B199" s="16"/>
      <c r="C199" s="22"/>
      <c r="D199" s="18"/>
      <c r="E199" s="18"/>
      <c r="F199" s="69"/>
      <c r="G199" s="54"/>
      <c r="H199" s="74"/>
      <c r="I199" s="54"/>
      <c r="J199" s="54"/>
    </row>
    <row r="200" spans="1:10" s="15" customFormat="1" ht="18.75" x14ac:dyDescent="0.3">
      <c r="A200" s="68"/>
      <c r="B200" s="16"/>
      <c r="C200" s="22"/>
      <c r="D200" s="18" t="s">
        <v>151</v>
      </c>
      <c r="E200" s="18"/>
      <c r="F200" s="69"/>
      <c r="G200" s="54"/>
      <c r="H200" s="74"/>
      <c r="I200" s="54"/>
      <c r="J200" s="54"/>
    </row>
    <row r="201" spans="1:10" s="15" customFormat="1" ht="18.75" x14ac:dyDescent="0.3">
      <c r="A201" s="68"/>
      <c r="B201" s="16"/>
      <c r="C201" s="22"/>
      <c r="D201" s="18"/>
      <c r="E201" s="18"/>
      <c r="F201" s="69"/>
      <c r="G201" s="54"/>
      <c r="H201" s="74"/>
      <c r="I201" s="54"/>
      <c r="J201" s="54"/>
    </row>
    <row r="202" spans="1:10" s="15" customFormat="1" ht="18" x14ac:dyDescent="0.25">
      <c r="A202" s="16"/>
      <c r="B202" s="16"/>
      <c r="C202" s="21"/>
      <c r="D202" s="18" t="s">
        <v>152</v>
      </c>
      <c r="E202" s="16"/>
      <c r="F202" s="70"/>
      <c r="G202" s="54"/>
      <c r="H202" s="74"/>
      <c r="I202" s="54"/>
      <c r="J202" s="54"/>
    </row>
    <row r="203" spans="1:10" s="15" customFormat="1" ht="18.75" x14ac:dyDescent="0.3">
      <c r="A203" s="17"/>
      <c r="B203" s="16"/>
      <c r="C203" s="22"/>
      <c r="D203" s="133"/>
      <c r="E203" s="133"/>
      <c r="F203" s="133"/>
      <c r="G203" s="54"/>
      <c r="H203" s="74"/>
      <c r="I203" s="54"/>
      <c r="J203" s="54"/>
    </row>
    <row r="204" spans="1:10" s="15" customFormat="1" ht="18.75" x14ac:dyDescent="0.3">
      <c r="A204" s="17"/>
      <c r="B204" s="16"/>
      <c r="C204" s="22"/>
      <c r="D204" s="133"/>
      <c r="E204" s="133"/>
      <c r="F204" s="133"/>
      <c r="G204" s="54"/>
      <c r="H204" s="74"/>
      <c r="I204" s="54"/>
      <c r="J204" s="54"/>
    </row>
    <row r="205" spans="1:10" s="15" customFormat="1" ht="18.75" x14ac:dyDescent="0.3">
      <c r="A205" s="17"/>
      <c r="B205" s="16"/>
      <c r="C205" s="22"/>
      <c r="D205" s="133"/>
      <c r="E205" s="133"/>
      <c r="F205" s="133"/>
      <c r="G205" s="54"/>
      <c r="H205" s="74"/>
      <c r="I205" s="54"/>
      <c r="J205" s="54"/>
    </row>
    <row r="206" spans="1:10" s="15" customFormat="1" ht="18.75" x14ac:dyDescent="0.3">
      <c r="A206" s="17"/>
      <c r="B206" s="16"/>
      <c r="C206" s="22"/>
      <c r="D206" s="133"/>
      <c r="E206" s="133"/>
      <c r="F206" s="133"/>
      <c r="G206" s="54"/>
      <c r="H206" s="74"/>
      <c r="I206" s="54"/>
      <c r="J206" s="54"/>
    </row>
    <row r="207" spans="1:10" s="15" customFormat="1" ht="18" x14ac:dyDescent="0.25">
      <c r="A207" s="17"/>
      <c r="B207" s="16"/>
      <c r="C207" s="22"/>
      <c r="D207" s="132"/>
      <c r="E207" s="132"/>
      <c r="F207" s="132"/>
      <c r="G207" s="54"/>
      <c r="H207" s="74"/>
      <c r="I207" s="54"/>
      <c r="J207" s="54"/>
    </row>
  </sheetData>
  <mergeCells count="18">
    <mergeCell ref="D207:F207"/>
    <mergeCell ref="D203:F203"/>
    <mergeCell ref="D204:F204"/>
    <mergeCell ref="D205:F205"/>
    <mergeCell ref="D206:F206"/>
    <mergeCell ref="A3:F3"/>
    <mergeCell ref="A2:F2"/>
    <mergeCell ref="A1:F1"/>
    <mergeCell ref="A7:F7"/>
    <mergeCell ref="A6:F6"/>
    <mergeCell ref="A5:F5"/>
    <mergeCell ref="A4:F4"/>
    <mergeCell ref="A10:F10"/>
    <mergeCell ref="A9:F9"/>
    <mergeCell ref="A8:F8"/>
    <mergeCell ref="A13:F13"/>
    <mergeCell ref="A12:C12"/>
    <mergeCell ref="D12:F12"/>
  </mergeCells>
  <phoneticPr fontId="6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2" fitToHeight="10000" orientation="portrait" r:id="rId1"/>
  <headerFooter alignWithMargins="0">
    <oddHeader>&amp;RPříloha č. 16</oddHeader>
    <oddFooter>&amp;RStránka č.&amp;P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Svobodová Libuše</cp:lastModifiedBy>
  <cp:lastPrinted>2013-08-12T11:28:50Z</cp:lastPrinted>
  <dcterms:created xsi:type="dcterms:W3CDTF">2009-11-18T09:30:23Z</dcterms:created>
  <dcterms:modified xsi:type="dcterms:W3CDTF">2013-09-02T06:10:55Z</dcterms:modified>
</cp:coreProperties>
</file>