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24240" windowHeight="1227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List1!$A$1:$R$23</definedName>
  </definedNames>
  <calcPr calcId="145621"/>
</workbook>
</file>

<file path=xl/calcChain.xml><?xml version="1.0" encoding="utf-8"?>
<calcChain xmlns="http://schemas.openxmlformats.org/spreadsheetml/2006/main">
  <c r="N22" i="1" l="1"/>
  <c r="N19" i="1"/>
  <c r="N18" i="1"/>
  <c r="N17" i="1"/>
  <c r="N16" i="1" s="1"/>
  <c r="N21" i="1"/>
  <c r="BJ21" i="1"/>
  <c r="BH21" i="1"/>
  <c r="BG21" i="1"/>
  <c r="BF21" i="1"/>
  <c r="BE21" i="1"/>
  <c r="BD21" i="1"/>
  <c r="Z21" i="1"/>
  <c r="X21" i="1"/>
  <c r="BJ22" i="1"/>
  <c r="BH22" i="1"/>
  <c r="BG22" i="1"/>
  <c r="BF22" i="1"/>
  <c r="BE22" i="1"/>
  <c r="Z22" i="1"/>
  <c r="X22" i="1"/>
  <c r="BD22" i="1"/>
  <c r="BJ19" i="1"/>
  <c r="BH19" i="1"/>
  <c r="BG19" i="1"/>
  <c r="BF19" i="1"/>
  <c r="BE19" i="1"/>
  <c r="Z19" i="1"/>
  <c r="X19" i="1"/>
  <c r="BD19" i="1"/>
  <c r="BJ18" i="1"/>
  <c r="BH18" i="1"/>
  <c r="BG18" i="1"/>
  <c r="BF18" i="1"/>
  <c r="BE18" i="1"/>
  <c r="Z18" i="1"/>
  <c r="X18" i="1"/>
  <c r="BD18" i="1"/>
  <c r="BJ17" i="1"/>
  <c r="BJ16" i="1"/>
  <c r="BJ15" i="1" s="1"/>
  <c r="BJ14" i="1" s="1"/>
  <c r="BH17" i="1"/>
  <c r="BG17" i="1"/>
  <c r="BF17" i="1"/>
  <c r="BE17" i="1"/>
  <c r="Z17" i="1"/>
  <c r="X17" i="1"/>
  <c r="BD17" i="1"/>
  <c r="X16" i="1"/>
  <c r="V16" i="1"/>
  <c r="V15" i="1" s="1"/>
  <c r="V14" i="1" s="1"/>
  <c r="Z16" i="1"/>
  <c r="Z15" i="1"/>
  <c r="Z14" i="1" s="1"/>
  <c r="X15" i="1"/>
  <c r="X14" i="1"/>
  <c r="N14" i="1" l="1"/>
  <c r="N15" i="1"/>
</calcChain>
</file>

<file path=xl/sharedStrings.xml><?xml version="1.0" encoding="utf-8"?>
<sst xmlns="http://schemas.openxmlformats.org/spreadsheetml/2006/main" count="112" uniqueCount="61">
  <si>
    <t>2</t>
  </si>
  <si>
    <t>Stavba:</t>
  </si>
  <si>
    <t>Objekt:</t>
  </si>
  <si>
    <t>SO 100 - Příprava území a HTU</t>
  </si>
  <si>
    <t>Místo:</t>
  </si>
  <si>
    <t>Datum:</t>
  </si>
  <si>
    <t>Zadavatel:</t>
  </si>
  <si>
    <t>Uchazeč:</t>
  </si>
  <si>
    <t>Projektant:</t>
  </si>
  <si>
    <t>DPH</t>
  </si>
  <si>
    <t>základní</t>
  </si>
  <si>
    <t>-1</t>
  </si>
  <si>
    <t>HSV - Práce a dodávky HSV</t>
  </si>
  <si>
    <t xml:space="preserve">    9 - Ostatní konstrukce a práce-bourání</t>
  </si>
  <si>
    <t>PČ</t>
  </si>
  <si>
    <t>Typ</t>
  </si>
  <si>
    <t>Kód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</si>
  <si>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</si>
  <si>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</si>
  <si>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</si>
  <si>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</si>
  <si>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</si>
  <si>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</si>
  <si>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</si>
  <si>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</si>
  <si>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</si>
  <si>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</si>
  <si>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</si>
  <si>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</si>
  <si>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D</t>
  </si>
  <si>
    <t>1</t>
  </si>
  <si>
    <t>0</t>
  </si>
  <si>
    <t>ROZPOCET</t>
  </si>
  <si>
    <t>K</t>
  </si>
  <si>
    <t>4</t>
  </si>
  <si>
    <t>VV</t>
  </si>
  <si>
    <t>m3</t>
  </si>
  <si>
    <t>t</t>
  </si>
  <si>
    <t>-718890387</t>
  </si>
  <si>
    <t>15</t>
  </si>
  <si>
    <t>979081111</t>
  </si>
  <si>
    <t>Odvoz suti a vybouraných hmot na skládku do 1 km</t>
  </si>
  <si>
    <t>1784879931</t>
  </si>
  <si>
    <t>16</t>
  </si>
  <si>
    <t>979081121</t>
  </si>
  <si>
    <t>Odvoz suti a vybouraných hmot na skládku ZKD 1 km přes 1 km</t>
  </si>
  <si>
    <t>-820906982</t>
  </si>
  <si>
    <t>17</t>
  </si>
  <si>
    <t>979098201</t>
  </si>
  <si>
    <t>Poplatek za uložení stavebního odpadu na skládce (skládkovné)</t>
  </si>
  <si>
    <t>535028203</t>
  </si>
  <si>
    <t>MŠ se sportovním zaměřením, Plzeň</t>
  </si>
  <si>
    <t>Metrostav a.s.</t>
  </si>
  <si>
    <t>NP</t>
  </si>
  <si>
    <t>Bourání základů z betonu prostého</t>
  </si>
  <si>
    <t>961044111</t>
  </si>
  <si>
    <t>"uvažováno 8km Valcha" 8*19,55t</t>
  </si>
  <si>
    <t>Nakládání vybouraných hmot na dopravní prostředky pro vodorovnou dopravu</t>
  </si>
  <si>
    <t>979087113</t>
  </si>
  <si>
    <t>ZMĚNOVÝ LIST CELKEM (bez DPH)</t>
  </si>
  <si>
    <r>
      <t xml:space="preserve">ZMĚNOVÝ LIST  - </t>
    </r>
    <r>
      <rPr>
        <b/>
        <sz val="14"/>
        <rFont val="Trebuchet MS"/>
        <family val="2"/>
        <charset val="238"/>
      </rPr>
      <t>Bourání a likvidace betonových bloků při hloubení založení hlavního objektu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</si>
</sst>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#,##0.00;\-#,##0.00"/>
    <numFmt numFmtId="166" formatCode="#,##0.00000;\-#,##0.00000"/>
    <numFmt numFmtId="167" formatCode="#,##0.000;\-#,##0.000"/>
  </numFmts>
  <fonts count="16" x14ac:knownFonts="1">
    <font>
      <sz val="11"/>
      <color theme="1"/>
      <name val="Calibri"/>
      <family val="2"/>
      <charset val="238"/>
      <scheme val="minor"/>
    </font>
    <font>
      <sz val="9"/>
      <color indexed="55"/>
      <name val="Trebuchet MS"/>
      <family val="2"/>
      <charset val="238"/>
    </font>
    <font>
      <b/>
      <sz val="12"/>
      <name val="Trebuchet MS"/>
      <family val="2"/>
      <charset val="238"/>
    </font>
    <font>
      <sz val="9"/>
      <name val="Trebuchet MS"/>
      <family val="2"/>
      <charset val="238"/>
    </font>
    <font>
      <b/>
      <sz val="12"/>
      <color indexed="16"/>
      <name val="Trebuchet MS"/>
      <family val="2"/>
      <charset val="238"/>
    </font>
    <font>
      <sz val="8"/>
      <color indexed="55"/>
      <name val="Trebuchet MS"/>
      <family val="2"/>
      <charset val="238"/>
    </font>
    <font>
      <sz val="12"/>
      <color indexed="56"/>
      <name val="Trebuchet MS"/>
      <family val="2"/>
      <charset val="238"/>
    </font>
    <font>
      <sz val="10"/>
      <color indexed="56"/>
      <name val="Trebuchet MS"/>
      <family val="2"/>
      <charset val="238"/>
    </font>
    <font>
      <sz val="8"/>
      <color indexed="16"/>
      <name val="Trebuchet MS"/>
      <family val="2"/>
      <charset val="238"/>
    </font>
    <font>
      <b/>
      <sz val="8"/>
      <name val="Trebuchet MS"/>
      <family val="2"/>
      <charset val="238"/>
    </font>
    <font>
      <sz val="8"/>
      <color indexed="56"/>
      <name val="Trebuchet MS"/>
      <family val="2"/>
      <charset val="238"/>
    </font>
    <font>
      <sz val="8"/>
      <color indexed="63"/>
      <name val="Trebuchet MS"/>
      <family val="2"/>
      <charset val="238"/>
    </font>
    <font>
      <b/>
      <sz val="14"/>
      <name val="Trebuchet MS"/>
      <family val="2"/>
      <charset val="238"/>
    </font>
    <font>
      <b/>
      <sz val="16"/>
      <name val="Trebuchet MS"/>
      <family val="2"/>
      <charset val="238"/>
    </font>
    <font>
      <b/>
      <sz val="14"/>
      <color indexed="60"/>
      <name val="Trebuchet MS"/>
      <family val="2"/>
      <charset val="238"/>
    </font>
    <font>
      <sz val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hair">
        <color indexed="55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left" vertical="center"/>
    </xf>
    <xf numFmtId="166" fontId="8" fillId="0" borderId="2" xfId="0" applyNumberFormat="1" applyFont="1" applyBorder="1" applyAlignment="1" applyProtection="1">
      <alignment horizontal="right"/>
    </xf>
    <xf numFmtId="166" fontId="8" fillId="0" borderId="11" xfId="0" applyNumberFormat="1" applyFont="1" applyBorder="1" applyAlignment="1" applyProtection="1">
      <alignment horizontal="right"/>
    </xf>
    <xf numFmtId="165" fontId="9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left"/>
    </xf>
    <xf numFmtId="166" fontId="10" fillId="0" borderId="0" xfId="0" applyNumberFormat="1" applyFont="1" applyAlignment="1" applyProtection="1">
      <alignment horizontal="right"/>
    </xf>
    <xf numFmtId="166" fontId="10" fillId="0" borderId="13" xfId="0" applyNumberFormat="1" applyFont="1" applyBorder="1" applyAlignment="1" applyProtection="1">
      <alignment horizontal="right"/>
    </xf>
    <xf numFmtId="0" fontId="10" fillId="0" borderId="0" xfId="0" applyFont="1" applyAlignment="1" applyProtection="1">
      <alignment horizontal="left"/>
      <protection locked="0"/>
    </xf>
    <xf numFmtId="165" fontId="10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/>
    </xf>
    <xf numFmtId="0" fontId="0" fillId="0" borderId="14" xfId="0" applyFont="1" applyBorder="1" applyAlignment="1" applyProtection="1">
      <alignment horizontal="center" vertical="center"/>
    </xf>
    <xf numFmtId="49" fontId="0" fillId="0" borderId="14" xfId="0" applyNumberFormat="1" applyFont="1" applyBorder="1" applyAlignment="1" applyProtection="1">
      <alignment horizontal="left" vertical="center" wrapText="1"/>
    </xf>
    <xf numFmtId="0" fontId="0" fillId="0" borderId="14" xfId="0" applyFont="1" applyBorder="1" applyAlignment="1" applyProtection="1">
      <alignment horizontal="center" vertical="center" wrapText="1"/>
    </xf>
    <xf numFmtId="167" fontId="0" fillId="0" borderId="14" xfId="0" applyNumberFormat="1" applyFont="1" applyBorder="1" applyAlignment="1" applyProtection="1">
      <alignment horizontal="right" vertical="center"/>
    </xf>
    <xf numFmtId="0" fontId="5" fillId="2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</xf>
    <xf numFmtId="166" fontId="5" fillId="0" borderId="0" xfId="0" applyNumberFormat="1" applyFont="1" applyAlignment="1" applyProtection="1">
      <alignment horizontal="right" vertical="center"/>
    </xf>
    <xf numFmtId="166" fontId="5" fillId="0" borderId="13" xfId="0" applyNumberFormat="1" applyFont="1" applyBorder="1" applyAlignment="1" applyProtection="1">
      <alignment horizontal="right" vertical="center"/>
    </xf>
    <xf numFmtId="165" fontId="0" fillId="0" borderId="0" xfId="0" applyNumberFormat="1" applyFont="1" applyAlignment="1" applyProtection="1">
      <alignment horizontal="right" vertical="center"/>
      <protection locked="0"/>
    </xf>
    <xf numFmtId="0" fontId="11" fillId="0" borderId="1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horizontal="right" vertical="center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/>
    </xf>
    <xf numFmtId="0" fontId="0" fillId="0" borderId="14" xfId="0" applyFont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/>
    </xf>
    <xf numFmtId="165" fontId="0" fillId="2" borderId="14" xfId="0" applyNumberFormat="1" applyFont="1" applyFill="1" applyBorder="1" applyAlignment="1" applyProtection="1">
      <alignment horizontal="right" vertical="center"/>
      <protection locked="0"/>
    </xf>
    <xf numFmtId="165" fontId="0" fillId="0" borderId="14" xfId="0" applyNumberFormat="1" applyFont="1" applyBorder="1" applyAlignment="1" applyProtection="1">
      <alignment horizontal="right" vertical="center"/>
    </xf>
    <xf numFmtId="0" fontId="0" fillId="0" borderId="14" xfId="0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 wrapText="1"/>
      <protection locked="0"/>
    </xf>
    <xf numFmtId="165" fontId="4" fillId="0" borderId="0" xfId="0" applyNumberFormat="1" applyFont="1" applyAlignment="1" applyProtection="1">
      <alignment horizontal="right"/>
    </xf>
    <xf numFmtId="0" fontId="0" fillId="0" borderId="0" xfId="0" applyAlignment="1" applyProtection="1">
      <alignment horizontal="left" vertical="center"/>
    </xf>
    <xf numFmtId="165" fontId="7" fillId="0" borderId="0" xfId="0" applyNumberFormat="1" applyFont="1" applyAlignment="1" applyProtection="1">
      <alignment horizontal="right"/>
    </xf>
    <xf numFmtId="0" fontId="10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15" xfId="0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164" fontId="3" fillId="0" borderId="0" xfId="0" applyNumberFormat="1" applyFont="1" applyAlignment="1" applyProtection="1">
      <alignment horizontal="left" vertical="top"/>
    </xf>
    <xf numFmtId="165" fontId="6" fillId="0" borderId="0" xfId="0" applyNumberFormat="1" applyFont="1" applyAlignment="1" applyProtection="1">
      <alignment horizontal="right"/>
    </xf>
    <xf numFmtId="0" fontId="3" fillId="0" borderId="0" xfId="0" applyFont="1" applyAlignment="1" applyProtection="1">
      <alignment horizontal="left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0" fillId="3" borderId="8" xfId="0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L24"/>
  <sheetViews>
    <sheetView tabSelected="1" zoomScaleNormal="100" workbookViewId="0">
      <selection activeCell="AG5" sqref="AG5"/>
    </sheetView>
  </sheetViews>
  <sheetFormatPr defaultColWidth="7.7109375" defaultRowHeight="12.6" customHeight="1" x14ac:dyDescent="0.25"/>
  <cols>
    <col min="1" max="1" width="0.85546875" style="1" customWidth="1"/>
    <col min="2" max="2" width="1.5703125" style="1" customWidth="1"/>
    <col min="3" max="3" width="3.85546875" style="1" customWidth="1"/>
    <col min="4" max="4" width="4" style="1" customWidth="1"/>
    <col min="5" max="5" width="15.85546875" style="1" customWidth="1"/>
    <col min="6" max="7" width="10.28515625" style="1" customWidth="1"/>
    <col min="8" max="8" width="11.5703125" style="1" customWidth="1"/>
    <col min="9" max="9" width="6.42578125" style="1" customWidth="1"/>
    <col min="10" max="10" width="4.7109375" style="1" customWidth="1"/>
    <col min="11" max="11" width="10.5703125" style="1" customWidth="1"/>
    <col min="12" max="12" width="5.28515625" style="1" customWidth="1"/>
    <col min="13" max="13" width="5.5703125" style="1" customWidth="1"/>
    <col min="14" max="14" width="2.7109375" style="1" customWidth="1"/>
    <col min="15" max="15" width="1.85546875" style="1" customWidth="1"/>
    <col min="16" max="16" width="5.5703125" style="1" customWidth="1"/>
    <col min="17" max="17" width="3.140625" style="1" customWidth="1"/>
    <col min="18" max="18" width="1.28515625" style="1" customWidth="1"/>
    <col min="19" max="19" width="27.28515625" style="1" hidden="1" customWidth="1"/>
    <col min="20" max="20" width="15" style="1" hidden="1" customWidth="1"/>
    <col min="21" max="21" width="11.42578125" style="1" hidden="1" customWidth="1"/>
    <col min="22" max="22" width="15" style="1" hidden="1" customWidth="1"/>
    <col min="23" max="23" width="11.28515625" style="1" hidden="1" customWidth="1"/>
    <col min="24" max="24" width="13.85546875" style="1" hidden="1" customWidth="1"/>
    <col min="25" max="25" width="10.140625" style="1" hidden="1" customWidth="1"/>
    <col min="26" max="26" width="13.85546875" style="1" hidden="1" customWidth="1"/>
    <col min="27" max="27" width="15" style="1" hidden="1" customWidth="1"/>
    <col min="28" max="28" width="10" style="1" customWidth="1"/>
    <col min="29" max="29" width="11" style="1" hidden="1" customWidth="1"/>
    <col min="30" max="30" width="5.5703125" style="1" hidden="1" customWidth="1"/>
    <col min="31" max="42" width="9.7109375" style="14" customWidth="1"/>
    <col min="43" max="64" width="9.7109375" style="1" hidden="1" customWidth="1"/>
    <col min="65" max="255" width="9.7109375" style="14" customWidth="1"/>
    <col min="256" max="16384" width="7.7109375" style="14"/>
  </cols>
  <sheetData>
    <row r="2" spans="2:62" s="3" customFormat="1" ht="7.9" customHeight="1" x14ac:dyDescent="0.25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  <c r="AC2" s="15"/>
      <c r="AD2" s="15"/>
    </row>
    <row r="3" spans="2:62" s="3" customFormat="1" ht="43.5" customHeight="1" x14ac:dyDescent="0.25">
      <c r="B3" s="4"/>
      <c r="C3" s="74" t="s">
        <v>60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6"/>
      <c r="R3" s="19"/>
    </row>
    <row r="4" spans="2:62" s="3" customFormat="1" ht="7.9" customHeight="1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9"/>
      <c r="AC4" s="7"/>
      <c r="AD4" s="7"/>
    </row>
    <row r="5" spans="2:62" s="3" customFormat="1" ht="30.6" customHeight="1" x14ac:dyDescent="0.25">
      <c r="B5" s="4"/>
      <c r="C5" s="2" t="s">
        <v>1</v>
      </c>
      <c r="D5" s="5"/>
      <c r="E5" s="5"/>
      <c r="F5" s="77" t="s">
        <v>51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19"/>
    </row>
    <row r="6" spans="2:62" s="3" customFormat="1" ht="37.9" customHeight="1" x14ac:dyDescent="0.25">
      <c r="B6" s="4"/>
      <c r="C6" s="6" t="s">
        <v>2</v>
      </c>
      <c r="D6" s="5"/>
      <c r="E6" s="5"/>
      <c r="F6" s="78" t="s">
        <v>3</v>
      </c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19"/>
    </row>
    <row r="7" spans="2:62" s="3" customFormat="1" ht="7.9" customHeight="1" x14ac:dyDescent="0.25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19"/>
      <c r="AC7" s="7"/>
      <c r="AD7" s="7"/>
    </row>
    <row r="8" spans="2:62" s="3" customFormat="1" ht="18.600000000000001" customHeight="1" x14ac:dyDescent="0.25">
      <c r="B8" s="4"/>
      <c r="C8" s="2" t="s">
        <v>4</v>
      </c>
      <c r="D8" s="5"/>
      <c r="E8" s="5"/>
      <c r="F8" s="8"/>
      <c r="G8" s="5"/>
      <c r="H8" s="5"/>
      <c r="I8" s="5"/>
      <c r="J8" s="5"/>
      <c r="K8" s="2" t="s">
        <v>5</v>
      </c>
      <c r="L8" s="5"/>
      <c r="M8" s="79">
        <v>41752</v>
      </c>
      <c r="N8" s="71"/>
      <c r="O8" s="71"/>
      <c r="P8" s="71"/>
      <c r="Q8" s="5"/>
      <c r="R8" s="19"/>
      <c r="AC8" s="7"/>
    </row>
    <row r="9" spans="2:62" s="3" customFormat="1" ht="7.9" customHeight="1" x14ac:dyDescent="0.25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9"/>
      <c r="AC9" s="7"/>
      <c r="AD9" s="7"/>
    </row>
    <row r="10" spans="2:62" s="3" customFormat="1" ht="13.9" customHeight="1" x14ac:dyDescent="0.25">
      <c r="B10" s="4"/>
      <c r="C10" s="2" t="s">
        <v>6</v>
      </c>
      <c r="D10" s="5"/>
      <c r="E10" s="5"/>
      <c r="F10" s="8"/>
      <c r="G10" s="5"/>
      <c r="H10" s="5"/>
      <c r="I10" s="5"/>
      <c r="J10" s="5"/>
      <c r="K10" s="2" t="s">
        <v>8</v>
      </c>
      <c r="L10" s="5"/>
      <c r="M10" s="81"/>
      <c r="N10" s="71"/>
      <c r="O10" s="71"/>
      <c r="P10" s="71"/>
      <c r="Q10" s="71"/>
      <c r="R10" s="19"/>
      <c r="AC10" s="7"/>
    </row>
    <row r="11" spans="2:62" s="3" customFormat="1" ht="15" customHeight="1" x14ac:dyDescent="0.25">
      <c r="B11" s="4"/>
      <c r="C11" s="2" t="s">
        <v>7</v>
      </c>
      <c r="D11" s="5"/>
      <c r="E11" s="5"/>
      <c r="F11" s="8" t="s">
        <v>52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9"/>
      <c r="AC11" s="7"/>
      <c r="AD11" s="7"/>
    </row>
    <row r="12" spans="2:62" s="3" customFormat="1" ht="11.45" customHeight="1" x14ac:dyDescent="0.25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19"/>
      <c r="AC12" s="7"/>
      <c r="AD12" s="7"/>
    </row>
    <row r="13" spans="2:62" s="20" customFormat="1" ht="30" customHeight="1" x14ac:dyDescent="0.25">
      <c r="B13" s="21"/>
      <c r="C13" s="22" t="s">
        <v>14</v>
      </c>
      <c r="D13" s="23" t="s">
        <v>15</v>
      </c>
      <c r="E13" s="23" t="s">
        <v>16</v>
      </c>
      <c r="F13" s="82" t="s">
        <v>17</v>
      </c>
      <c r="G13" s="83"/>
      <c r="H13" s="83"/>
      <c r="I13" s="83"/>
      <c r="J13" s="23" t="s">
        <v>18</v>
      </c>
      <c r="K13" s="23" t="s">
        <v>19</v>
      </c>
      <c r="L13" s="82" t="s">
        <v>20</v>
      </c>
      <c r="M13" s="83"/>
      <c r="N13" s="82" t="s">
        <v>21</v>
      </c>
      <c r="O13" s="83"/>
      <c r="P13" s="83"/>
      <c r="Q13" s="83"/>
      <c r="R13" s="24"/>
      <c r="S13" s="25" t="s">
        <v>22</v>
      </c>
      <c r="T13" s="26" t="s">
        <v>9</v>
      </c>
      <c r="U13" s="26" t="s">
        <v>23</v>
      </c>
      <c r="V13" s="26" t="s">
        <v>24</v>
      </c>
      <c r="W13" s="26" t="s">
        <v>25</v>
      </c>
      <c r="X13" s="26" t="s">
        <v>26</v>
      </c>
      <c r="Y13" s="26" t="s">
        <v>27</v>
      </c>
      <c r="Z13" s="27" t="s">
        <v>28</v>
      </c>
      <c r="AC13" s="68"/>
      <c r="AD13" s="69"/>
    </row>
    <row r="14" spans="2:62" s="3" customFormat="1" ht="30" customHeight="1" x14ac:dyDescent="0.35">
      <c r="B14" s="4"/>
      <c r="C14" s="16"/>
      <c r="D14" s="60" t="s">
        <v>59</v>
      </c>
      <c r="E14" s="5"/>
      <c r="F14" s="5"/>
      <c r="G14" s="5"/>
      <c r="H14" s="5"/>
      <c r="I14" s="5"/>
      <c r="J14" s="5"/>
      <c r="K14" s="5"/>
      <c r="L14" s="5"/>
      <c r="M14" s="5"/>
      <c r="N14" s="70">
        <f>N16</f>
        <v>0</v>
      </c>
      <c r="O14" s="71"/>
      <c r="P14" s="71"/>
      <c r="Q14" s="71"/>
      <c r="R14" s="19"/>
      <c r="S14" s="28"/>
      <c r="T14" s="10"/>
      <c r="U14" s="10"/>
      <c r="V14" s="29" t="e">
        <f>$V$15+#REF!</f>
        <v>#REF!</v>
      </c>
      <c r="W14" s="10"/>
      <c r="X14" s="29" t="e">
        <f>$X$15+#REF!</f>
        <v>#REF!</v>
      </c>
      <c r="Y14" s="10"/>
      <c r="Z14" s="30" t="e">
        <f>$Z$15+#REF!</f>
        <v>#REF!</v>
      </c>
      <c r="AC14" s="7"/>
      <c r="AD14" s="7"/>
      <c r="AS14" s="3" t="s">
        <v>29</v>
      </c>
      <c r="AT14" s="3" t="s">
        <v>11</v>
      </c>
      <c r="BJ14" s="31" t="e">
        <f>$BJ$15+#REF!</f>
        <v>#REF!</v>
      </c>
    </row>
    <row r="15" spans="2:62" s="32" customFormat="1" ht="38.450000000000003" customHeight="1" x14ac:dyDescent="0.35">
      <c r="B15" s="33"/>
      <c r="C15" s="34"/>
      <c r="D15" s="35" t="s">
        <v>12</v>
      </c>
      <c r="E15" s="34"/>
      <c r="F15" s="34"/>
      <c r="G15" s="34"/>
      <c r="H15" s="34"/>
      <c r="I15" s="34"/>
      <c r="J15" s="34"/>
      <c r="K15" s="34"/>
      <c r="L15" s="34"/>
      <c r="M15" s="34"/>
      <c r="N15" s="80">
        <f>N16</f>
        <v>0</v>
      </c>
      <c r="O15" s="73"/>
      <c r="P15" s="73"/>
      <c r="Q15" s="73"/>
      <c r="R15" s="36"/>
      <c r="S15" s="37"/>
      <c r="T15" s="34"/>
      <c r="U15" s="34"/>
      <c r="V15" s="38" t="e">
        <f>#REF!+$V$16</f>
        <v>#REF!</v>
      </c>
      <c r="W15" s="34"/>
      <c r="X15" s="38" t="e">
        <f>#REF!+$X$16</f>
        <v>#REF!</v>
      </c>
      <c r="Y15" s="34"/>
      <c r="Z15" s="39" t="e">
        <f>#REF!+$Z$16</f>
        <v>#REF!</v>
      </c>
      <c r="AC15" s="40"/>
      <c r="AD15" s="40"/>
      <c r="AQ15" s="40" t="s">
        <v>30</v>
      </c>
      <c r="AS15" s="40" t="s">
        <v>29</v>
      </c>
      <c r="AT15" s="40" t="s">
        <v>31</v>
      </c>
      <c r="AX15" s="40" t="s">
        <v>32</v>
      </c>
      <c r="BJ15" s="41" t="e">
        <f>#REF!+$BJ$16</f>
        <v>#REF!</v>
      </c>
    </row>
    <row r="16" spans="2:62" s="32" customFormat="1" ht="30.6" customHeight="1" x14ac:dyDescent="0.3">
      <c r="B16" s="33"/>
      <c r="C16" s="34"/>
      <c r="D16" s="42" t="s">
        <v>13</v>
      </c>
      <c r="E16" s="34"/>
      <c r="F16" s="34"/>
      <c r="G16" s="34"/>
      <c r="H16" s="34"/>
      <c r="I16" s="34"/>
      <c r="J16" s="34"/>
      <c r="K16" s="34"/>
      <c r="L16" s="34"/>
      <c r="M16" s="34"/>
      <c r="N16" s="72">
        <f>SUM(N17:Q22)</f>
        <v>0</v>
      </c>
      <c r="O16" s="73"/>
      <c r="P16" s="73"/>
      <c r="Q16" s="73"/>
      <c r="R16" s="36"/>
      <c r="S16" s="37"/>
      <c r="T16" s="34"/>
      <c r="U16" s="34"/>
      <c r="V16" s="38">
        <f>SUM($V$17:$V$22)</f>
        <v>0</v>
      </c>
      <c r="W16" s="34"/>
      <c r="X16" s="38">
        <f>SUM($X$17:$X$22)</f>
        <v>0</v>
      </c>
      <c r="Y16" s="34"/>
      <c r="Z16" s="39">
        <f>SUM($Z$17:$Z$22)</f>
        <v>7.8625E-2</v>
      </c>
      <c r="AC16" s="40"/>
      <c r="AD16" s="40"/>
      <c r="AQ16" s="40" t="s">
        <v>30</v>
      </c>
      <c r="AS16" s="40" t="s">
        <v>29</v>
      </c>
      <c r="AT16" s="40" t="s">
        <v>30</v>
      </c>
      <c r="AX16" s="40" t="s">
        <v>32</v>
      </c>
      <c r="BJ16" s="41">
        <f>SUM($BJ$17:$BJ$22)</f>
        <v>0</v>
      </c>
    </row>
    <row r="17" spans="2:64" s="3" customFormat="1" ht="13.5" customHeight="1" x14ac:dyDescent="0.25">
      <c r="B17" s="4"/>
      <c r="C17" s="43" t="s">
        <v>53</v>
      </c>
      <c r="D17" s="43" t="s">
        <v>33</v>
      </c>
      <c r="E17" s="44" t="s">
        <v>55</v>
      </c>
      <c r="F17" s="63" t="s">
        <v>54</v>
      </c>
      <c r="G17" s="64"/>
      <c r="H17" s="64"/>
      <c r="I17" s="64"/>
      <c r="J17" s="45" t="s">
        <v>36</v>
      </c>
      <c r="K17" s="46">
        <v>8.5</v>
      </c>
      <c r="L17" s="65"/>
      <c r="M17" s="64"/>
      <c r="N17" s="66">
        <f>L17*K17</f>
        <v>0</v>
      </c>
      <c r="O17" s="64"/>
      <c r="P17" s="64"/>
      <c r="Q17" s="64"/>
      <c r="R17" s="19"/>
      <c r="S17" s="47"/>
      <c r="T17" s="48" t="s">
        <v>10</v>
      </c>
      <c r="U17" s="5"/>
      <c r="V17" s="5"/>
      <c r="W17" s="49">
        <v>0</v>
      </c>
      <c r="X17" s="49">
        <f>$W$17*$K$17</f>
        <v>0</v>
      </c>
      <c r="Y17" s="49">
        <v>9.2499999999999995E-3</v>
      </c>
      <c r="Z17" s="50">
        <f>$Y$17*$K$17</f>
        <v>7.8625E-2</v>
      </c>
      <c r="AC17" s="65"/>
      <c r="AD17" s="67"/>
      <c r="AQ17" s="9" t="s">
        <v>34</v>
      </c>
      <c r="AS17" s="9" t="s">
        <v>33</v>
      </c>
      <c r="AT17" s="9" t="s">
        <v>0</v>
      </c>
      <c r="AX17" s="3" t="s">
        <v>32</v>
      </c>
      <c r="BD17" s="51">
        <f>IF($T$17="základní",$N$17,0)</f>
        <v>0</v>
      </c>
      <c r="BE17" s="51">
        <f>IF($T$17="snížená",$N$17,0)</f>
        <v>0</v>
      </c>
      <c r="BF17" s="51">
        <f>IF($T$17="zákl. přenesená",$N$17,0)</f>
        <v>0</v>
      </c>
      <c r="BG17" s="51">
        <f>IF($T$17="sníž. přenesená",$N$17,0)</f>
        <v>0</v>
      </c>
      <c r="BH17" s="51">
        <f>IF($T$17="nulová",$N$17,0)</f>
        <v>0</v>
      </c>
      <c r="BI17" s="9" t="s">
        <v>30</v>
      </c>
      <c r="BJ17" s="51">
        <f>ROUND($L$17*$K$17,2)</f>
        <v>0</v>
      </c>
      <c r="BK17" s="9" t="s">
        <v>34</v>
      </c>
      <c r="BL17" s="9" t="s">
        <v>38</v>
      </c>
    </row>
    <row r="18" spans="2:64" s="3" customFormat="1" ht="13.9" customHeight="1" x14ac:dyDescent="0.25">
      <c r="B18" s="4"/>
      <c r="C18" s="43" t="s">
        <v>39</v>
      </c>
      <c r="D18" s="43" t="s">
        <v>33</v>
      </c>
      <c r="E18" s="44" t="s">
        <v>40</v>
      </c>
      <c r="F18" s="63" t="s">
        <v>41</v>
      </c>
      <c r="G18" s="64"/>
      <c r="H18" s="64"/>
      <c r="I18" s="64"/>
      <c r="J18" s="45" t="s">
        <v>37</v>
      </c>
      <c r="K18" s="46">
        <v>19.55</v>
      </c>
      <c r="L18" s="65"/>
      <c r="M18" s="64"/>
      <c r="N18" s="66">
        <f>L18*K18</f>
        <v>0</v>
      </c>
      <c r="O18" s="64"/>
      <c r="P18" s="64"/>
      <c r="Q18" s="64"/>
      <c r="R18" s="19"/>
      <c r="S18" s="47"/>
      <c r="T18" s="48" t="s">
        <v>10</v>
      </c>
      <c r="U18" s="5"/>
      <c r="V18" s="5"/>
      <c r="W18" s="49">
        <v>0</v>
      </c>
      <c r="X18" s="49">
        <f>$W$18*$K$18</f>
        <v>0</v>
      </c>
      <c r="Y18" s="49">
        <v>0</v>
      </c>
      <c r="Z18" s="50">
        <f>$Y$18*$K$18</f>
        <v>0</v>
      </c>
      <c r="AC18" s="65"/>
      <c r="AD18" s="67"/>
      <c r="AQ18" s="9" t="s">
        <v>34</v>
      </c>
      <c r="AS18" s="9" t="s">
        <v>33</v>
      </c>
      <c r="AT18" s="9" t="s">
        <v>0</v>
      </c>
      <c r="AX18" s="3" t="s">
        <v>32</v>
      </c>
      <c r="BD18" s="51">
        <f>IF($T$18="základní",$N$18,0)</f>
        <v>0</v>
      </c>
      <c r="BE18" s="51">
        <f>IF($T$18="snížená",$N$18,0)</f>
        <v>0</v>
      </c>
      <c r="BF18" s="51">
        <f>IF($T$18="zákl. přenesená",$N$18,0)</f>
        <v>0</v>
      </c>
      <c r="BG18" s="51">
        <f>IF($T$18="sníž. přenesená",$N$18,0)</f>
        <v>0</v>
      </c>
      <c r="BH18" s="51">
        <f>IF($T$18="nulová",$N$18,0)</f>
        <v>0</v>
      </c>
      <c r="BI18" s="9" t="s">
        <v>30</v>
      </c>
      <c r="BJ18" s="51">
        <f>ROUND($L$18*$K$18,2)</f>
        <v>0</v>
      </c>
      <c r="BK18" s="9" t="s">
        <v>34</v>
      </c>
      <c r="BL18" s="9" t="s">
        <v>42</v>
      </c>
    </row>
    <row r="19" spans="2:64" s="3" customFormat="1" ht="27.75" customHeight="1" x14ac:dyDescent="0.25">
      <c r="B19" s="4"/>
      <c r="C19" s="45" t="s">
        <v>43</v>
      </c>
      <c r="D19" s="45" t="s">
        <v>33</v>
      </c>
      <c r="E19" s="44" t="s">
        <v>44</v>
      </c>
      <c r="F19" s="63" t="s">
        <v>45</v>
      </c>
      <c r="G19" s="64"/>
      <c r="H19" s="64"/>
      <c r="I19" s="64"/>
      <c r="J19" s="45" t="s">
        <v>37</v>
      </c>
      <c r="K19" s="46">
        <v>156.4</v>
      </c>
      <c r="L19" s="65"/>
      <c r="M19" s="64"/>
      <c r="N19" s="66">
        <f>L19*K19</f>
        <v>0</v>
      </c>
      <c r="O19" s="64"/>
      <c r="P19" s="64"/>
      <c r="Q19" s="64"/>
      <c r="R19" s="19"/>
      <c r="S19" s="47"/>
      <c r="T19" s="48" t="s">
        <v>10</v>
      </c>
      <c r="U19" s="5"/>
      <c r="V19" s="5"/>
      <c r="W19" s="49">
        <v>0</v>
      </c>
      <c r="X19" s="49">
        <f>$W$19*$K$19</f>
        <v>0</v>
      </c>
      <c r="Y19" s="49">
        <v>0</v>
      </c>
      <c r="Z19" s="50">
        <f>$Y$19*$K$19</f>
        <v>0</v>
      </c>
      <c r="AC19" s="65"/>
      <c r="AD19" s="67"/>
      <c r="AQ19" s="9" t="s">
        <v>34</v>
      </c>
      <c r="AS19" s="9" t="s">
        <v>33</v>
      </c>
      <c r="AT19" s="9" t="s">
        <v>0</v>
      </c>
      <c r="AX19" s="9" t="s">
        <v>32</v>
      </c>
      <c r="BD19" s="51">
        <f>IF($T$19="základní",$N$19,0)</f>
        <v>0</v>
      </c>
      <c r="BE19" s="51">
        <f>IF($T$19="snížená",$N$19,0)</f>
        <v>0</v>
      </c>
      <c r="BF19" s="51">
        <f>IF($T$19="zákl. přenesená",$N$19,0)</f>
        <v>0</v>
      </c>
      <c r="BG19" s="51">
        <f>IF($T$19="sníž. přenesená",$N$19,0)</f>
        <v>0</v>
      </c>
      <c r="BH19" s="51">
        <f>IF($T$19="nulová",$N$19,0)</f>
        <v>0</v>
      </c>
      <c r="BI19" s="9" t="s">
        <v>30</v>
      </c>
      <c r="BJ19" s="51">
        <f>ROUND($L$19*$K$19,2)</f>
        <v>0</v>
      </c>
      <c r="BK19" s="9" t="s">
        <v>34</v>
      </c>
      <c r="BL19" s="9" t="s">
        <v>46</v>
      </c>
    </row>
    <row r="20" spans="2:64" s="3" customFormat="1" ht="13.9" customHeight="1" x14ac:dyDescent="0.25">
      <c r="B20" s="52"/>
      <c r="C20" s="53"/>
      <c r="D20" s="53"/>
      <c r="E20" s="54"/>
      <c r="F20" s="61" t="s">
        <v>56</v>
      </c>
      <c r="G20" s="62"/>
      <c r="H20" s="62"/>
      <c r="I20" s="62"/>
      <c r="J20" s="53"/>
      <c r="K20" s="55">
        <v>156.4</v>
      </c>
      <c r="L20" s="53"/>
      <c r="M20" s="53"/>
      <c r="N20" s="53"/>
      <c r="O20" s="53"/>
      <c r="P20" s="53"/>
      <c r="Q20" s="53"/>
      <c r="R20" s="56"/>
      <c r="S20" s="57"/>
      <c r="T20" s="53"/>
      <c r="U20" s="53"/>
      <c r="V20" s="53"/>
      <c r="W20" s="53"/>
      <c r="X20" s="53"/>
      <c r="Y20" s="53"/>
      <c r="Z20" s="58"/>
      <c r="AC20" s="59"/>
      <c r="AD20" s="59"/>
      <c r="AS20" s="59" t="s">
        <v>35</v>
      </c>
      <c r="AT20" s="59" t="s">
        <v>0</v>
      </c>
      <c r="AU20" s="59" t="s">
        <v>0</v>
      </c>
      <c r="AV20" s="59" t="s">
        <v>11</v>
      </c>
      <c r="AW20" s="59" t="s">
        <v>30</v>
      </c>
      <c r="AX20" s="59" t="s">
        <v>32</v>
      </c>
    </row>
    <row r="21" spans="2:64" s="3" customFormat="1" ht="27.75" customHeight="1" x14ac:dyDescent="0.25">
      <c r="B21" s="4"/>
      <c r="C21" s="43" t="s">
        <v>53</v>
      </c>
      <c r="D21" s="43" t="s">
        <v>33</v>
      </c>
      <c r="E21" s="44" t="s">
        <v>58</v>
      </c>
      <c r="F21" s="63" t="s">
        <v>57</v>
      </c>
      <c r="G21" s="64"/>
      <c r="H21" s="64"/>
      <c r="I21" s="64"/>
      <c r="J21" s="45" t="s">
        <v>37</v>
      </c>
      <c r="K21" s="46">
        <v>19.55</v>
      </c>
      <c r="L21" s="65"/>
      <c r="M21" s="64"/>
      <c r="N21" s="66">
        <f>L21*K21</f>
        <v>0</v>
      </c>
      <c r="O21" s="64"/>
      <c r="P21" s="64"/>
      <c r="Q21" s="64"/>
      <c r="R21" s="19"/>
      <c r="S21" s="47"/>
      <c r="T21" s="48" t="s">
        <v>10</v>
      </c>
      <c r="U21" s="5"/>
      <c r="V21" s="5"/>
      <c r="W21" s="49">
        <v>0</v>
      </c>
      <c r="X21" s="49">
        <f>$W$18*$K$18</f>
        <v>0</v>
      </c>
      <c r="Y21" s="49">
        <v>0</v>
      </c>
      <c r="Z21" s="50">
        <f>$Y$18*$K$18</f>
        <v>0</v>
      </c>
      <c r="AC21" s="65"/>
      <c r="AD21" s="67"/>
      <c r="AQ21" s="9" t="s">
        <v>34</v>
      </c>
      <c r="AS21" s="9" t="s">
        <v>33</v>
      </c>
      <c r="AT21" s="9" t="s">
        <v>0</v>
      </c>
      <c r="AX21" s="3" t="s">
        <v>32</v>
      </c>
      <c r="BD21" s="51">
        <f>IF($T$18="základní",$N$18,0)</f>
        <v>0</v>
      </c>
      <c r="BE21" s="51">
        <f>IF($T$18="snížená",$N$18,0)</f>
        <v>0</v>
      </c>
      <c r="BF21" s="51">
        <f>IF($T$18="zákl. přenesená",$N$18,0)</f>
        <v>0</v>
      </c>
      <c r="BG21" s="51">
        <f>IF($T$18="sníž. přenesená",$N$18,0)</f>
        <v>0</v>
      </c>
      <c r="BH21" s="51">
        <f>IF($T$18="nulová",$N$18,0)</f>
        <v>0</v>
      </c>
      <c r="BI21" s="9" t="s">
        <v>30</v>
      </c>
      <c r="BJ21" s="51">
        <f>ROUND($L$18*$K$18,2)</f>
        <v>0</v>
      </c>
      <c r="BK21" s="9" t="s">
        <v>34</v>
      </c>
      <c r="BL21" s="9" t="s">
        <v>42</v>
      </c>
    </row>
    <row r="22" spans="2:64" s="3" customFormat="1" ht="27.75" customHeight="1" x14ac:dyDescent="0.25">
      <c r="B22" s="4"/>
      <c r="C22" s="43" t="s">
        <v>47</v>
      </c>
      <c r="D22" s="43" t="s">
        <v>33</v>
      </c>
      <c r="E22" s="44" t="s">
        <v>48</v>
      </c>
      <c r="F22" s="63" t="s">
        <v>49</v>
      </c>
      <c r="G22" s="64"/>
      <c r="H22" s="64"/>
      <c r="I22" s="64"/>
      <c r="J22" s="45" t="s">
        <v>37</v>
      </c>
      <c r="K22" s="46">
        <v>19.55</v>
      </c>
      <c r="L22" s="65"/>
      <c r="M22" s="64"/>
      <c r="N22" s="66">
        <f>L22*K22</f>
        <v>0</v>
      </c>
      <c r="O22" s="64"/>
      <c r="P22" s="64"/>
      <c r="Q22" s="64"/>
      <c r="R22" s="19"/>
      <c r="S22" s="47"/>
      <c r="T22" s="48" t="s">
        <v>10</v>
      </c>
      <c r="U22" s="5"/>
      <c r="V22" s="5"/>
      <c r="W22" s="49">
        <v>0</v>
      </c>
      <c r="X22" s="49">
        <f>$W$22*$K$22</f>
        <v>0</v>
      </c>
      <c r="Y22" s="49">
        <v>0</v>
      </c>
      <c r="Z22" s="50">
        <f>$Y$22*$K$22</f>
        <v>0</v>
      </c>
      <c r="AC22" s="65"/>
      <c r="AD22" s="67"/>
      <c r="AQ22" s="9" t="s">
        <v>34</v>
      </c>
      <c r="AS22" s="9" t="s">
        <v>33</v>
      </c>
      <c r="AT22" s="9" t="s">
        <v>0</v>
      </c>
      <c r="AX22" s="3" t="s">
        <v>32</v>
      </c>
      <c r="BD22" s="51">
        <f>IF($T$22="základní",$N$22,0)</f>
        <v>0</v>
      </c>
      <c r="BE22" s="51">
        <f>IF($T$22="snížená",$N$22,0)</f>
        <v>0</v>
      </c>
      <c r="BF22" s="51">
        <f>IF($T$22="zákl. přenesená",$N$22,0)</f>
        <v>0</v>
      </c>
      <c r="BG22" s="51">
        <f>IF($T$22="sníž. přenesená",$N$22,0)</f>
        <v>0</v>
      </c>
      <c r="BH22" s="51">
        <f>IF($T$22="nulová",$N$22,0)</f>
        <v>0</v>
      </c>
      <c r="BI22" s="9" t="s">
        <v>30</v>
      </c>
      <c r="BJ22" s="51">
        <f>ROUND($L$22*$K$22,2)</f>
        <v>0</v>
      </c>
      <c r="BK22" s="9" t="s">
        <v>34</v>
      </c>
      <c r="BL22" s="9" t="s">
        <v>50</v>
      </c>
    </row>
    <row r="23" spans="2:64" s="3" customFormat="1" ht="7.9" customHeight="1" x14ac:dyDescent="0.25"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9"/>
      <c r="AC23" s="13"/>
      <c r="AD23" s="13"/>
    </row>
    <row r="24" spans="2:64" s="1" customFormat="1" ht="12.6" customHeight="1" x14ac:dyDescent="0.25"/>
  </sheetData>
  <mergeCells count="33">
    <mergeCell ref="C3:Q3"/>
    <mergeCell ref="F5:Q5"/>
    <mergeCell ref="F6:Q6"/>
    <mergeCell ref="M8:P8"/>
    <mergeCell ref="AC17:AD17"/>
    <mergeCell ref="N15:Q15"/>
    <mergeCell ref="M10:Q10"/>
    <mergeCell ref="F13:I13"/>
    <mergeCell ref="L13:M13"/>
    <mergeCell ref="N13:Q13"/>
    <mergeCell ref="F18:I18"/>
    <mergeCell ref="L18:M18"/>
    <mergeCell ref="N18:Q18"/>
    <mergeCell ref="AC18:AD18"/>
    <mergeCell ref="AC13:AD13"/>
    <mergeCell ref="N14:Q14"/>
    <mergeCell ref="N16:Q16"/>
    <mergeCell ref="F17:I17"/>
    <mergeCell ref="L17:M17"/>
    <mergeCell ref="N17:Q17"/>
    <mergeCell ref="AC22:AD22"/>
    <mergeCell ref="L21:M21"/>
    <mergeCell ref="N21:Q21"/>
    <mergeCell ref="AC21:AD21"/>
    <mergeCell ref="F19:I19"/>
    <mergeCell ref="L19:M19"/>
    <mergeCell ref="N19:Q19"/>
    <mergeCell ref="AC19:AD19"/>
    <mergeCell ref="F20:I20"/>
    <mergeCell ref="F21:I21"/>
    <mergeCell ref="F22:I22"/>
    <mergeCell ref="L22:M22"/>
    <mergeCell ref="N22:Q22"/>
  </mergeCells>
  <phoneticPr fontId="15" type="noConversion"/>
  <pageMargins left="0.51181102362204722" right="0.31496062992125984" top="0.78740157480314965" bottom="0.78740157480314965" header="0.31496062992125984" footer="0.31496062992125984"/>
  <pageSetup paperSize="9" scale="89" orientation="portrait" copies="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5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5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Metrostav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romana.sneberkova</dc:creator>
  <cp:lastModifiedBy>TOMÁNKOVÁ Marta</cp:lastModifiedBy>
  <cp:lastPrinted>2014-04-28T12:53:01Z</cp:lastPrinted>
  <dcterms:created xsi:type="dcterms:W3CDTF">2014-04-23T10:31:13Z</dcterms:created>
  <dcterms:modified xsi:type="dcterms:W3CDTF">2014-05-06T09:11:58Z</dcterms:modified>
</cp:coreProperties>
</file>