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/>
  </bookViews>
  <sheets>
    <sheet name="SF" sheetId="4" r:id="rId1"/>
    <sheet name="FRR" sheetId="5" r:id="rId2"/>
    <sheet name="návrh rozpočtu 2015" sheetId="8" r:id="rId3"/>
    <sheet name="příloha č. 2" sheetId="9" r:id="rId4"/>
  </sheets>
  <calcPr calcId="145621"/>
</workbook>
</file>

<file path=xl/calcChain.xml><?xml version="1.0" encoding="utf-8"?>
<calcChain xmlns="http://schemas.openxmlformats.org/spreadsheetml/2006/main">
  <c r="D368" i="9" l="1"/>
  <c r="E368" i="9"/>
  <c r="F368" i="9"/>
  <c r="H368" i="9"/>
  <c r="I368" i="9"/>
  <c r="J368" i="9"/>
  <c r="F80" i="9"/>
  <c r="J399" i="9"/>
  <c r="I399" i="9"/>
  <c r="H399" i="9"/>
  <c r="F399" i="9"/>
  <c r="E399" i="9"/>
  <c r="D399" i="9"/>
  <c r="E360" i="9"/>
  <c r="D360" i="9"/>
  <c r="J354" i="9"/>
  <c r="I354" i="9"/>
  <c r="H354" i="9"/>
  <c r="F354" i="9"/>
  <c r="E354" i="9"/>
  <c r="D354" i="9"/>
  <c r="J281" i="9"/>
  <c r="I281" i="9"/>
  <c r="H281" i="9"/>
  <c r="F281" i="9"/>
  <c r="E281" i="9"/>
  <c r="D281" i="9"/>
  <c r="G399" i="9" l="1"/>
  <c r="G281" i="9"/>
  <c r="F224" i="9"/>
  <c r="J224" i="9"/>
  <c r="I224" i="9"/>
  <c r="H224" i="9"/>
  <c r="E224" i="9"/>
  <c r="D224" i="9"/>
  <c r="J204" i="9" l="1"/>
  <c r="I204" i="9"/>
  <c r="H204" i="9"/>
  <c r="F204" i="9"/>
  <c r="E204" i="9"/>
  <c r="D204" i="9"/>
  <c r="G200" i="9"/>
  <c r="J192" i="9"/>
  <c r="I192" i="9"/>
  <c r="H192" i="9"/>
  <c r="F192" i="9"/>
  <c r="E192" i="9"/>
  <c r="D192" i="9"/>
  <c r="J99" i="9"/>
  <c r="I99" i="9"/>
  <c r="H99" i="9"/>
  <c r="G98" i="9"/>
  <c r="G99" i="9"/>
  <c r="F99" i="9"/>
  <c r="E99" i="9"/>
  <c r="D99" i="9"/>
  <c r="J80" i="9"/>
  <c r="H80" i="9"/>
  <c r="E80" i="9"/>
  <c r="D80" i="9"/>
  <c r="K297" i="8" l="1"/>
  <c r="J297" i="8"/>
  <c r="I297" i="8"/>
  <c r="G297" i="8"/>
  <c r="G351" i="9"/>
  <c r="G190" i="9"/>
  <c r="G276" i="9"/>
  <c r="J292" i="9" l="1"/>
  <c r="I292" i="9"/>
  <c r="H292" i="9"/>
  <c r="F292" i="9"/>
  <c r="E292" i="9"/>
  <c r="D292" i="9"/>
  <c r="G163" i="9" l="1"/>
  <c r="G164" i="9"/>
  <c r="G165" i="9"/>
  <c r="D166" i="9"/>
  <c r="E166" i="9"/>
  <c r="F166" i="9"/>
  <c r="H166" i="9"/>
  <c r="I166" i="9"/>
  <c r="J166" i="9"/>
  <c r="G167" i="9"/>
  <c r="G166" i="9" l="1"/>
  <c r="G201" i="9"/>
  <c r="G199" i="9"/>
  <c r="J502" i="9"/>
  <c r="I502" i="9"/>
  <c r="H502" i="9"/>
  <c r="F502" i="9"/>
  <c r="E502" i="9"/>
  <c r="D502" i="9"/>
  <c r="G501" i="9"/>
  <c r="J491" i="9"/>
  <c r="I491" i="9"/>
  <c r="H491" i="9"/>
  <c r="F491" i="9"/>
  <c r="E491" i="9"/>
  <c r="D491" i="9"/>
  <c r="G490" i="9"/>
  <c r="J481" i="9"/>
  <c r="I481" i="9"/>
  <c r="H481" i="9"/>
  <c r="F481" i="9"/>
  <c r="E481" i="9"/>
  <c r="D481" i="9"/>
  <c r="G480" i="9"/>
  <c r="G479" i="9"/>
  <c r="G478" i="9"/>
  <c r="G477" i="9"/>
  <c r="G476" i="9"/>
  <c r="G475" i="9"/>
  <c r="G474" i="9"/>
  <c r="G473" i="9"/>
  <c r="G472" i="9"/>
  <c r="G471" i="9"/>
  <c r="G470" i="9"/>
  <c r="G469" i="9"/>
  <c r="J464" i="9"/>
  <c r="I464" i="9"/>
  <c r="H464" i="9"/>
  <c r="E464" i="9"/>
  <c r="D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F464" i="9" s="1"/>
  <c r="J438" i="9"/>
  <c r="I438" i="9"/>
  <c r="H438" i="9"/>
  <c r="F438" i="9"/>
  <c r="E438" i="9"/>
  <c r="D438" i="9"/>
  <c r="G437" i="9"/>
  <c r="J432" i="9"/>
  <c r="I432" i="9"/>
  <c r="H432" i="9"/>
  <c r="F432" i="9"/>
  <c r="E432" i="9"/>
  <c r="D432" i="9"/>
  <c r="G431" i="9"/>
  <c r="J419" i="9"/>
  <c r="I419" i="9"/>
  <c r="H419" i="9"/>
  <c r="F419" i="9"/>
  <c r="E419" i="9"/>
  <c r="D419" i="9"/>
  <c r="G418" i="9"/>
  <c r="G419" i="9" s="1"/>
  <c r="G417" i="9"/>
  <c r="G416" i="9"/>
  <c r="G415" i="9"/>
  <c r="G398" i="9"/>
  <c r="G396" i="9"/>
  <c r="G395" i="9"/>
  <c r="J390" i="9"/>
  <c r="I390" i="9"/>
  <c r="H390" i="9"/>
  <c r="F390" i="9"/>
  <c r="E390" i="9"/>
  <c r="D390" i="9"/>
  <c r="G389" i="9"/>
  <c r="J377" i="9"/>
  <c r="I377" i="9"/>
  <c r="H377" i="9"/>
  <c r="F377" i="9"/>
  <c r="E377" i="9"/>
  <c r="D377" i="9"/>
  <c r="G376" i="9"/>
  <c r="G375" i="9"/>
  <c r="G374" i="9"/>
  <c r="G367" i="9"/>
  <c r="G365" i="9"/>
  <c r="J360" i="9"/>
  <c r="I360" i="9"/>
  <c r="H360" i="9"/>
  <c r="F360" i="9"/>
  <c r="G359" i="9"/>
  <c r="G357" i="9"/>
  <c r="G353" i="9"/>
  <c r="G352" i="9"/>
  <c r="J346" i="9"/>
  <c r="I346" i="9"/>
  <c r="H346" i="9"/>
  <c r="F346" i="9"/>
  <c r="E346" i="9"/>
  <c r="D346" i="9"/>
  <c r="G345" i="9"/>
  <c r="J338" i="9"/>
  <c r="I338" i="9"/>
  <c r="H338" i="9"/>
  <c r="F338" i="9"/>
  <c r="E338" i="9"/>
  <c r="D338" i="9"/>
  <c r="G337" i="9"/>
  <c r="G336" i="9"/>
  <c r="G335" i="9"/>
  <c r="G334" i="9"/>
  <c r="G333" i="9"/>
  <c r="J328" i="9"/>
  <c r="I328" i="9"/>
  <c r="H328" i="9"/>
  <c r="F328" i="9"/>
  <c r="E328" i="9"/>
  <c r="D328" i="9"/>
  <c r="G327" i="9"/>
  <c r="J314" i="9"/>
  <c r="I314" i="9"/>
  <c r="H314" i="9"/>
  <c r="F314" i="9"/>
  <c r="E314" i="9"/>
  <c r="D314" i="9"/>
  <c r="G313" i="9"/>
  <c r="J306" i="9"/>
  <c r="I306" i="9"/>
  <c r="H306" i="9"/>
  <c r="F306" i="9"/>
  <c r="E306" i="9"/>
  <c r="D306" i="9"/>
  <c r="G305" i="9"/>
  <c r="G304" i="9"/>
  <c r="G303" i="9"/>
  <c r="G291" i="9"/>
  <c r="G280" i="9"/>
  <c r="G279" i="9"/>
  <c r="G278" i="9"/>
  <c r="G277" i="9"/>
  <c r="G275" i="9"/>
  <c r="G274" i="9"/>
  <c r="G273" i="9"/>
  <c r="J268" i="9"/>
  <c r="I268" i="9"/>
  <c r="H268" i="9"/>
  <c r="F268" i="9"/>
  <c r="E268" i="9"/>
  <c r="D268" i="9"/>
  <c r="G267" i="9"/>
  <c r="J262" i="9"/>
  <c r="I262" i="9"/>
  <c r="H262" i="9"/>
  <c r="F262" i="9"/>
  <c r="E262" i="9"/>
  <c r="D262" i="9"/>
  <c r="G261" i="9"/>
  <c r="J254" i="9"/>
  <c r="I254" i="9"/>
  <c r="H254" i="9"/>
  <c r="F254" i="9"/>
  <c r="E254" i="9"/>
  <c r="D254" i="9"/>
  <c r="G253" i="9"/>
  <c r="G252" i="9"/>
  <c r="J251" i="9"/>
  <c r="I251" i="9"/>
  <c r="H251" i="9"/>
  <c r="F251" i="9"/>
  <c r="E251" i="9"/>
  <c r="D251" i="9"/>
  <c r="G250" i="9"/>
  <c r="G251" i="9" s="1"/>
  <c r="J246" i="9"/>
  <c r="F246" i="9"/>
  <c r="E246" i="9"/>
  <c r="D246" i="9"/>
  <c r="G245" i="9"/>
  <c r="G244" i="9"/>
  <c r="J243" i="9"/>
  <c r="I243" i="9"/>
  <c r="H243" i="9"/>
  <c r="F243" i="9"/>
  <c r="E243" i="9"/>
  <c r="D243" i="9"/>
  <c r="G242" i="9"/>
  <c r="G241" i="9"/>
  <c r="J236" i="9"/>
  <c r="I236" i="9"/>
  <c r="H236" i="9"/>
  <c r="F236" i="9"/>
  <c r="E236" i="9"/>
  <c r="D236" i="9"/>
  <c r="G235" i="9"/>
  <c r="G234" i="9"/>
  <c r="G223" i="9"/>
  <c r="G222" i="9"/>
  <c r="G221" i="9"/>
  <c r="G220" i="9"/>
  <c r="G219" i="9"/>
  <c r="G218" i="9"/>
  <c r="G217" i="9"/>
  <c r="G216" i="9"/>
  <c r="G215" i="9"/>
  <c r="J210" i="9"/>
  <c r="I210" i="9"/>
  <c r="H210" i="9"/>
  <c r="F210" i="9"/>
  <c r="E210" i="9"/>
  <c r="D210" i="9"/>
  <c r="G209" i="9"/>
  <c r="G203" i="9"/>
  <c r="G202" i="9"/>
  <c r="G198" i="9"/>
  <c r="G197" i="9"/>
  <c r="G191" i="9"/>
  <c r="G189" i="9"/>
  <c r="J176" i="9"/>
  <c r="I176" i="9"/>
  <c r="H176" i="9"/>
  <c r="F176" i="9"/>
  <c r="E176" i="9"/>
  <c r="D176" i="9"/>
  <c r="G175" i="9"/>
  <c r="G174" i="9"/>
  <c r="G173" i="9"/>
  <c r="J172" i="9"/>
  <c r="I172" i="9"/>
  <c r="H172" i="9"/>
  <c r="F172" i="9"/>
  <c r="E172" i="9"/>
  <c r="D172" i="9"/>
  <c r="G171" i="9"/>
  <c r="G170" i="9"/>
  <c r="J169" i="9"/>
  <c r="I169" i="9"/>
  <c r="H169" i="9"/>
  <c r="F169" i="9"/>
  <c r="E169" i="9"/>
  <c r="D169" i="9"/>
  <c r="G168" i="9"/>
  <c r="J157" i="9"/>
  <c r="I157" i="9"/>
  <c r="H157" i="9"/>
  <c r="F157" i="9"/>
  <c r="E157" i="9"/>
  <c r="D157" i="9"/>
  <c r="G155" i="9"/>
  <c r="G154" i="9"/>
  <c r="J153" i="9"/>
  <c r="I153" i="9"/>
  <c r="H153" i="9"/>
  <c r="G153" i="9"/>
  <c r="F153" i="9"/>
  <c r="E153" i="9"/>
  <c r="D153" i="9"/>
  <c r="J143" i="9"/>
  <c r="I143" i="9"/>
  <c r="H143" i="9"/>
  <c r="F143" i="9"/>
  <c r="E143" i="9"/>
  <c r="D143" i="9"/>
  <c r="G142" i="9"/>
  <c r="G141" i="9"/>
  <c r="J136" i="9"/>
  <c r="I136" i="9"/>
  <c r="H136" i="9"/>
  <c r="F136" i="9"/>
  <c r="E136" i="9"/>
  <c r="D136" i="9"/>
  <c r="G135" i="9"/>
  <c r="G136" i="9" s="1"/>
  <c r="J128" i="9"/>
  <c r="I128" i="9"/>
  <c r="H128" i="9"/>
  <c r="F128" i="9"/>
  <c r="E128" i="9"/>
  <c r="D128" i="9"/>
  <c r="G127" i="9"/>
  <c r="G126" i="9"/>
  <c r="G125" i="9"/>
  <c r="G124" i="9"/>
  <c r="J119" i="9"/>
  <c r="I119" i="9"/>
  <c r="H119" i="9"/>
  <c r="F119" i="9"/>
  <c r="E119" i="9"/>
  <c r="D119" i="9"/>
  <c r="G118" i="9"/>
  <c r="J103" i="9"/>
  <c r="J13" i="9" s="1"/>
  <c r="I103" i="9"/>
  <c r="I13" i="9" s="1"/>
  <c r="H103" i="9"/>
  <c r="H13" i="9" s="1"/>
  <c r="F103" i="9"/>
  <c r="F13" i="9" s="1"/>
  <c r="E103" i="9"/>
  <c r="E13" i="9" s="1"/>
  <c r="D103" i="9"/>
  <c r="D13" i="9" s="1"/>
  <c r="G101" i="9"/>
  <c r="J10" i="9"/>
  <c r="I10" i="9"/>
  <c r="H10" i="9"/>
  <c r="F10" i="9"/>
  <c r="E10" i="9"/>
  <c r="D10" i="9"/>
  <c r="J86" i="9"/>
  <c r="I86" i="9"/>
  <c r="H86" i="9"/>
  <c r="F86" i="9"/>
  <c r="E86" i="9"/>
  <c r="D86" i="9"/>
  <c r="G85" i="9"/>
  <c r="G78" i="9"/>
  <c r="G77" i="9"/>
  <c r="J60" i="9"/>
  <c r="J14" i="9" s="1"/>
  <c r="I60" i="9"/>
  <c r="I14" i="9" s="1"/>
  <c r="H60" i="9"/>
  <c r="H14" i="9" s="1"/>
  <c r="F60" i="9"/>
  <c r="F14" i="9" s="1"/>
  <c r="E60" i="9"/>
  <c r="E14" i="9" s="1"/>
  <c r="D60" i="9"/>
  <c r="D14" i="9" s="1"/>
  <c r="G59" i="9"/>
  <c r="G58" i="9"/>
  <c r="G57" i="9"/>
  <c r="J55" i="9"/>
  <c r="J6" i="9" s="1"/>
  <c r="I55" i="9"/>
  <c r="I6" i="9" s="1"/>
  <c r="H55" i="9"/>
  <c r="H6" i="9" s="1"/>
  <c r="F55" i="9"/>
  <c r="F6" i="9" s="1"/>
  <c r="E55" i="9"/>
  <c r="E6" i="9" s="1"/>
  <c r="D55" i="9"/>
  <c r="D6" i="9" s="1"/>
  <c r="G54" i="9"/>
  <c r="G53" i="9"/>
  <c r="G52" i="9"/>
  <c r="G51" i="9"/>
  <c r="G50" i="9"/>
  <c r="J45" i="9"/>
  <c r="I45" i="9"/>
  <c r="H45" i="9"/>
  <c r="F45" i="9"/>
  <c r="E45" i="9"/>
  <c r="D45" i="9"/>
  <c r="G44" i="9"/>
  <c r="G43" i="9"/>
  <c r="G42" i="9"/>
  <c r="J37" i="9"/>
  <c r="I37" i="9"/>
  <c r="H37" i="9"/>
  <c r="F37" i="9"/>
  <c r="E36" i="9"/>
  <c r="D36" i="9"/>
  <c r="G35" i="9"/>
  <c r="G34" i="9"/>
  <c r="G33" i="9"/>
  <c r="G32" i="9"/>
  <c r="G31" i="9"/>
  <c r="G30" i="9"/>
  <c r="G29" i="9"/>
  <c r="J28" i="9"/>
  <c r="J4" i="9" s="1"/>
  <c r="I28" i="9"/>
  <c r="I4" i="9" s="1"/>
  <c r="H28" i="9"/>
  <c r="H4" i="9" s="1"/>
  <c r="F28" i="9"/>
  <c r="F4" i="9" s="1"/>
  <c r="E28" i="9"/>
  <c r="D28" i="9"/>
  <c r="D4" i="9" s="1"/>
  <c r="G27" i="9"/>
  <c r="G26" i="9"/>
  <c r="G192" i="9" l="1"/>
  <c r="D9" i="9"/>
  <c r="F9" i="9"/>
  <c r="I9" i="9"/>
  <c r="H9" i="9"/>
  <c r="J9" i="9"/>
  <c r="F177" i="9"/>
  <c r="H177" i="9"/>
  <c r="J177" i="9"/>
  <c r="D8" i="9"/>
  <c r="F8" i="9"/>
  <c r="D177" i="9"/>
  <c r="E37" i="9"/>
  <c r="E177" i="9"/>
  <c r="G328" i="9"/>
  <c r="I177" i="9"/>
  <c r="E3" i="9"/>
  <c r="G262" i="9"/>
  <c r="E8" i="9"/>
  <c r="H8" i="9"/>
  <c r="J8" i="9"/>
  <c r="E255" i="9"/>
  <c r="F255" i="9"/>
  <c r="I255" i="9"/>
  <c r="G268" i="9"/>
  <c r="E4" i="9"/>
  <c r="G4" i="9" s="1"/>
  <c r="J3" i="9"/>
  <c r="F3" i="9"/>
  <c r="I3" i="9"/>
  <c r="H3" i="9"/>
  <c r="D12" i="9"/>
  <c r="H12" i="9"/>
  <c r="J12" i="9"/>
  <c r="D255" i="9"/>
  <c r="H255" i="9"/>
  <c r="J255" i="9"/>
  <c r="G377" i="9"/>
  <c r="G172" i="9"/>
  <c r="G502" i="9"/>
  <c r="G157" i="9"/>
  <c r="G210" i="9"/>
  <c r="G390" i="9"/>
  <c r="G481" i="9"/>
  <c r="E12" i="9"/>
  <c r="F12" i="9"/>
  <c r="I12" i="9"/>
  <c r="G55" i="9"/>
  <c r="G6" i="9"/>
  <c r="G14" i="9"/>
  <c r="D37" i="9"/>
  <c r="G60" i="9"/>
  <c r="G103" i="9"/>
  <c r="G119" i="9"/>
  <c r="G128" i="9"/>
  <c r="G143" i="9"/>
  <c r="G176" i="9"/>
  <c r="G236" i="9"/>
  <c r="G246" i="9"/>
  <c r="G306" i="9"/>
  <c r="G314" i="9"/>
  <c r="G354" i="9"/>
  <c r="G368" i="9"/>
  <c r="G432" i="9"/>
  <c r="G438" i="9"/>
  <c r="G491" i="9"/>
  <c r="G10" i="9"/>
  <c r="G13" i="9"/>
  <c r="G28" i="9"/>
  <c r="G45" i="9"/>
  <c r="G86" i="9"/>
  <c r="G169" i="9"/>
  <c r="G254" i="9"/>
  <c r="G338" i="9"/>
  <c r="G360" i="9"/>
  <c r="G464" i="9"/>
  <c r="G36" i="9"/>
  <c r="D3" i="9"/>
  <c r="G292" i="9"/>
  <c r="G243" i="9"/>
  <c r="G346" i="9"/>
  <c r="K256" i="8"/>
  <c r="J256" i="8"/>
  <c r="I256" i="8"/>
  <c r="G256" i="8"/>
  <c r="F256" i="8"/>
  <c r="E256" i="8"/>
  <c r="H255" i="8"/>
  <c r="H254" i="8"/>
  <c r="H253" i="8"/>
  <c r="H252" i="8"/>
  <c r="K248" i="8"/>
  <c r="K25" i="8" s="1"/>
  <c r="J248" i="8"/>
  <c r="I248" i="8"/>
  <c r="I25" i="8" s="1"/>
  <c r="G248" i="8"/>
  <c r="G25" i="8" s="1"/>
  <c r="F248" i="8"/>
  <c r="F25" i="8" s="1"/>
  <c r="E248" i="8"/>
  <c r="H247" i="8"/>
  <c r="K219" i="8"/>
  <c r="J219" i="8"/>
  <c r="I219" i="8"/>
  <c r="G219" i="8"/>
  <c r="F219" i="8"/>
  <c r="E219" i="8"/>
  <c r="H218" i="8"/>
  <c r="H217" i="8"/>
  <c r="K213" i="8"/>
  <c r="J213" i="8"/>
  <c r="I213" i="8"/>
  <c r="G213" i="8"/>
  <c r="F213" i="8"/>
  <c r="E213" i="8"/>
  <c r="H212" i="8"/>
  <c r="H211" i="8"/>
  <c r="H210" i="8"/>
  <c r="H209" i="8"/>
  <c r="K205" i="8"/>
  <c r="J205" i="8"/>
  <c r="I205" i="8"/>
  <c r="G205" i="8"/>
  <c r="F205" i="8"/>
  <c r="E205" i="8"/>
  <c r="H204" i="8"/>
  <c r="H203" i="8"/>
  <c r="H202" i="8"/>
  <c r="K198" i="8"/>
  <c r="J198" i="8"/>
  <c r="I198" i="8"/>
  <c r="G198" i="8"/>
  <c r="F198" i="8"/>
  <c r="E198" i="8"/>
  <c r="H197" i="8"/>
  <c r="H196" i="8"/>
  <c r="H195" i="8"/>
  <c r="K191" i="8"/>
  <c r="J191" i="8"/>
  <c r="I191" i="8"/>
  <c r="G191" i="8"/>
  <c r="F191" i="8"/>
  <c r="E191" i="8"/>
  <c r="H190" i="8"/>
  <c r="H189" i="8"/>
  <c r="H188" i="8"/>
  <c r="K184" i="8"/>
  <c r="J184" i="8"/>
  <c r="I184" i="8"/>
  <c r="G184" i="8"/>
  <c r="F184" i="8"/>
  <c r="E184" i="8"/>
  <c r="H183" i="8"/>
  <c r="H182" i="8"/>
  <c r="K178" i="8"/>
  <c r="J178" i="8"/>
  <c r="I178" i="8"/>
  <c r="G178" i="8"/>
  <c r="F178" i="8"/>
  <c r="E178" i="8"/>
  <c r="H177" i="8"/>
  <c r="H178" i="8" s="1"/>
  <c r="K173" i="8"/>
  <c r="J173" i="8"/>
  <c r="I173" i="8"/>
  <c r="G173" i="8"/>
  <c r="F173" i="8"/>
  <c r="E173" i="8"/>
  <c r="H172" i="8"/>
  <c r="H171" i="8"/>
  <c r="K167" i="8"/>
  <c r="J167" i="8"/>
  <c r="I167" i="8"/>
  <c r="G167" i="8"/>
  <c r="F167" i="8"/>
  <c r="E167" i="8"/>
  <c r="H166" i="8"/>
  <c r="H165" i="8"/>
  <c r="K155" i="8"/>
  <c r="J155" i="8"/>
  <c r="I155" i="8"/>
  <c r="G155" i="8"/>
  <c r="F155" i="8"/>
  <c r="E155" i="8"/>
  <c r="H154" i="8"/>
  <c r="H153" i="8"/>
  <c r="K149" i="8"/>
  <c r="J149" i="8"/>
  <c r="I149" i="8"/>
  <c r="G149" i="8"/>
  <c r="F149" i="8"/>
  <c r="E149" i="8"/>
  <c r="H148" i="8"/>
  <c r="H147" i="8"/>
  <c r="H146" i="8"/>
  <c r="K142" i="8"/>
  <c r="J142" i="8"/>
  <c r="I142" i="8"/>
  <c r="G142" i="8"/>
  <c r="F142" i="8"/>
  <c r="E142" i="8"/>
  <c r="H141" i="8"/>
  <c r="H140" i="8"/>
  <c r="H139" i="8"/>
  <c r="K122" i="8"/>
  <c r="J122" i="8"/>
  <c r="J28" i="8" s="1"/>
  <c r="I122" i="8"/>
  <c r="I28" i="8" s="1"/>
  <c r="G122" i="8"/>
  <c r="G28" i="8" s="1"/>
  <c r="F122" i="8"/>
  <c r="E122" i="8"/>
  <c r="E28" i="8" s="1"/>
  <c r="H121" i="8"/>
  <c r="H120" i="8"/>
  <c r="K118" i="8"/>
  <c r="K29" i="8" s="1"/>
  <c r="J118" i="8"/>
  <c r="I118" i="8"/>
  <c r="I29" i="8" s="1"/>
  <c r="G118" i="8"/>
  <c r="G29" i="8" s="1"/>
  <c r="F118" i="8"/>
  <c r="E118" i="8"/>
  <c r="E29" i="8" s="1"/>
  <c r="H117" i="8"/>
  <c r="H116" i="8"/>
  <c r="H115" i="8"/>
  <c r="K99" i="8"/>
  <c r="K22" i="8" s="1"/>
  <c r="J99" i="8"/>
  <c r="J22" i="8" s="1"/>
  <c r="I99" i="8"/>
  <c r="I22" i="8" s="1"/>
  <c r="G99" i="8"/>
  <c r="G22" i="8" s="1"/>
  <c r="F99" i="8"/>
  <c r="F22" i="8" s="1"/>
  <c r="E99" i="8"/>
  <c r="E22" i="8" s="1"/>
  <c r="H98" i="8"/>
  <c r="H97" i="8"/>
  <c r="H96" i="8"/>
  <c r="H95" i="8"/>
  <c r="K88" i="8"/>
  <c r="K21" i="8" s="1"/>
  <c r="J88" i="8"/>
  <c r="J21" i="8" s="1"/>
  <c r="I88" i="8"/>
  <c r="I21" i="8" s="1"/>
  <c r="G88" i="8"/>
  <c r="F88" i="8"/>
  <c r="F21" i="8" s="1"/>
  <c r="E88" i="8"/>
  <c r="E21" i="8" s="1"/>
  <c r="H75" i="8"/>
  <c r="H74" i="8"/>
  <c r="H73" i="8"/>
  <c r="H72" i="8"/>
  <c r="H71" i="8"/>
  <c r="K69" i="8"/>
  <c r="J69" i="8"/>
  <c r="I69" i="8"/>
  <c r="G69" i="8"/>
  <c r="F69" i="8"/>
  <c r="E69" i="8"/>
  <c r="H68" i="8"/>
  <c r="H67" i="8"/>
  <c r="H66" i="8"/>
  <c r="H65" i="8"/>
  <c r="K64" i="8"/>
  <c r="J64" i="8"/>
  <c r="I64" i="8"/>
  <c r="G64" i="8"/>
  <c r="F64" i="8"/>
  <c r="E64" i="8"/>
  <c r="H63" i="8"/>
  <c r="K62" i="8"/>
  <c r="J62" i="8"/>
  <c r="I62" i="8"/>
  <c r="G62" i="8"/>
  <c r="F62" i="8"/>
  <c r="E62" i="8"/>
  <c r="H61" i="8"/>
  <c r="H60" i="8"/>
  <c r="K59" i="8"/>
  <c r="J59" i="8"/>
  <c r="I59" i="8"/>
  <c r="G59" i="8"/>
  <c r="F59" i="8"/>
  <c r="E59" i="8"/>
  <c r="H58" i="8"/>
  <c r="H57" i="8"/>
  <c r="H56" i="8"/>
  <c r="H55" i="8"/>
  <c r="K54" i="8"/>
  <c r="J54" i="8"/>
  <c r="I54" i="8"/>
  <c r="G54" i="8"/>
  <c r="F54" i="8"/>
  <c r="E54" i="8"/>
  <c r="K48" i="8"/>
  <c r="K19" i="8" s="1"/>
  <c r="J48" i="8"/>
  <c r="J19" i="8" s="1"/>
  <c r="I48" i="8"/>
  <c r="I19" i="8" s="1"/>
  <c r="G48" i="8"/>
  <c r="G19" i="8" s="1"/>
  <c r="F48" i="8"/>
  <c r="E48" i="8"/>
  <c r="E19" i="8" s="1"/>
  <c r="H47" i="8"/>
  <c r="H46" i="8"/>
  <c r="H45" i="8"/>
  <c r="H43" i="8"/>
  <c r="J29" i="8"/>
  <c r="K28" i="8"/>
  <c r="F28" i="8"/>
  <c r="J25" i="8"/>
  <c r="E25" i="8"/>
  <c r="F19" i="8"/>
  <c r="J7" i="9" l="1"/>
  <c r="H7" i="9"/>
  <c r="I80" i="9"/>
  <c r="I8" i="9" s="1"/>
  <c r="H213" i="8"/>
  <c r="J27" i="8"/>
  <c r="E27" i="8"/>
  <c r="G24" i="8"/>
  <c r="G77" i="8"/>
  <c r="H62" i="8"/>
  <c r="H69" i="8"/>
  <c r="H88" i="8"/>
  <c r="H142" i="8"/>
  <c r="H149" i="8"/>
  <c r="H184" i="8"/>
  <c r="J24" i="8"/>
  <c r="J23" i="8" s="1"/>
  <c r="H198" i="8"/>
  <c r="F24" i="8"/>
  <c r="F23" i="8" s="1"/>
  <c r="E24" i="8"/>
  <c r="E23" i="8" s="1"/>
  <c r="H173" i="8"/>
  <c r="H155" i="8"/>
  <c r="I24" i="8"/>
  <c r="I23" i="8" s="1"/>
  <c r="E77" i="8"/>
  <c r="E20" i="8" s="1"/>
  <c r="E18" i="8" s="1"/>
  <c r="D7" i="9"/>
  <c r="H248" i="8"/>
  <c r="G224" i="9"/>
  <c r="G204" i="9"/>
  <c r="E5" i="9"/>
  <c r="E2" i="9" s="1"/>
  <c r="E9" i="9"/>
  <c r="G9" i="9" s="1"/>
  <c r="G3" i="9"/>
  <c r="F5" i="9"/>
  <c r="G255" i="9"/>
  <c r="I5" i="9"/>
  <c r="I2" i="9" s="1"/>
  <c r="G12" i="9"/>
  <c r="D5" i="9"/>
  <c r="D2" i="9" s="1"/>
  <c r="J5" i="9"/>
  <c r="J2" i="9" s="1"/>
  <c r="H5" i="9"/>
  <c r="H2" i="9" s="1"/>
  <c r="G177" i="9"/>
  <c r="G37" i="9"/>
  <c r="G80" i="9"/>
  <c r="H118" i="8"/>
  <c r="G21" i="8"/>
  <c r="H28" i="8"/>
  <c r="H21" i="8"/>
  <c r="H22" i="8"/>
  <c r="I27" i="8"/>
  <c r="K27" i="8"/>
  <c r="F29" i="8"/>
  <c r="F27" i="8" s="1"/>
  <c r="H48" i="8"/>
  <c r="I77" i="8"/>
  <c r="I20" i="8" s="1"/>
  <c r="I18" i="8" s="1"/>
  <c r="K77" i="8"/>
  <c r="K20" i="8" s="1"/>
  <c r="K18" i="8" s="1"/>
  <c r="F77" i="8"/>
  <c r="F20" i="8" s="1"/>
  <c r="F18" i="8" s="1"/>
  <c r="H64" i="8"/>
  <c r="H99" i="8"/>
  <c r="H122" i="8"/>
  <c r="H167" i="8"/>
  <c r="H191" i="8"/>
  <c r="H205" i="8"/>
  <c r="H219" i="8"/>
  <c r="H256" i="8"/>
  <c r="H19" i="8"/>
  <c r="J77" i="8"/>
  <c r="J20" i="8" s="1"/>
  <c r="J18" i="8" s="1"/>
  <c r="K24" i="8"/>
  <c r="K23" i="8" s="1"/>
  <c r="H25" i="8"/>
  <c r="G20" i="8"/>
  <c r="G23" i="8"/>
  <c r="G27" i="8"/>
  <c r="H54" i="8"/>
  <c r="H59" i="8"/>
  <c r="I7" i="9" l="1"/>
  <c r="I11" i="9" s="1"/>
  <c r="I15" i="9" s="1"/>
  <c r="H77" i="8"/>
  <c r="K26" i="8"/>
  <c r="K30" i="8" s="1"/>
  <c r="H24" i="8"/>
  <c r="J26" i="8"/>
  <c r="J30" i="8" s="1"/>
  <c r="H23" i="8"/>
  <c r="F26" i="8"/>
  <c r="F30" i="8" s="1"/>
  <c r="I26" i="8"/>
  <c r="I30" i="8" s="1"/>
  <c r="E26" i="8"/>
  <c r="E30" i="8" s="1"/>
  <c r="E7" i="9"/>
  <c r="E11" i="9" s="1"/>
  <c r="E15" i="9" s="1"/>
  <c r="G5" i="9"/>
  <c r="F2" i="9"/>
  <c r="G2" i="9" s="1"/>
  <c r="H11" i="9"/>
  <c r="H15" i="9" s="1"/>
  <c r="J11" i="9"/>
  <c r="J15" i="9" s="1"/>
  <c r="D11" i="9"/>
  <c r="D15" i="9" s="1"/>
  <c r="G8" i="9"/>
  <c r="F7" i="9"/>
  <c r="H29" i="8"/>
  <c r="H27" i="8"/>
  <c r="G18" i="8"/>
  <c r="H20" i="8"/>
  <c r="G7" i="9" l="1"/>
  <c r="F11" i="9"/>
  <c r="G26" i="8"/>
  <c r="H18" i="8"/>
  <c r="G11" i="9" l="1"/>
  <c r="F15" i="9"/>
  <c r="G15" i="9" s="1"/>
  <c r="H26" i="8"/>
  <c r="G30" i="8"/>
  <c r="H30" i="8" s="1"/>
  <c r="E41" i="5" l="1"/>
  <c r="E40" i="5"/>
  <c r="E39" i="5"/>
  <c r="E37" i="5"/>
  <c r="E34" i="5"/>
  <c r="E30" i="5"/>
  <c r="E29" i="5"/>
  <c r="E28" i="5"/>
  <c r="E27" i="5"/>
  <c r="E26" i="5"/>
  <c r="F25" i="5"/>
  <c r="D25" i="5"/>
  <c r="C25" i="5"/>
  <c r="E25" i="5" s="1"/>
  <c r="B25" i="5"/>
  <c r="E24" i="5"/>
  <c r="E23" i="5"/>
  <c r="E22" i="5"/>
  <c r="E21" i="5"/>
  <c r="E20" i="5"/>
  <c r="F19" i="5"/>
  <c r="D19" i="5"/>
  <c r="C19" i="5"/>
  <c r="E19" i="5" s="1"/>
  <c r="B19" i="5"/>
  <c r="F18" i="5"/>
  <c r="D18" i="5"/>
  <c r="C18" i="5"/>
  <c r="E18" i="5" s="1"/>
  <c r="B18" i="5"/>
  <c r="E13" i="5"/>
  <c r="E12" i="5"/>
  <c r="E11" i="5"/>
  <c r="E10" i="5"/>
  <c r="E9" i="5"/>
  <c r="E8" i="5"/>
  <c r="E7" i="5"/>
  <c r="E6" i="5"/>
  <c r="F5" i="5"/>
  <c r="F37" i="5" s="1"/>
  <c r="D5" i="5"/>
  <c r="D37" i="5" s="1"/>
  <c r="C5" i="5"/>
  <c r="E5" i="5" s="1"/>
  <c r="B5" i="5"/>
  <c r="B36" i="5" l="1"/>
  <c r="C36" i="5"/>
  <c r="E51" i="4"/>
  <c r="E50" i="4"/>
  <c r="E49" i="4"/>
  <c r="E48" i="4"/>
  <c r="E46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4" i="4"/>
  <c r="E23" i="4"/>
  <c r="E22" i="4"/>
  <c r="E21" i="4"/>
  <c r="E20" i="4"/>
  <c r="E19" i="4"/>
  <c r="F18" i="4"/>
  <c r="F46" i="4" s="1"/>
  <c r="D18" i="4"/>
  <c r="D46" i="4" s="1"/>
  <c r="C18" i="4"/>
  <c r="E18" i="4" s="1"/>
  <c r="B18" i="4"/>
  <c r="E13" i="4"/>
  <c r="E12" i="4"/>
  <c r="E11" i="4"/>
  <c r="E10" i="4"/>
  <c r="E9" i="4"/>
  <c r="E8" i="4"/>
  <c r="E7" i="4"/>
  <c r="E6" i="4"/>
  <c r="F5" i="4"/>
  <c r="D5" i="4"/>
  <c r="C5" i="4"/>
  <c r="E5" i="4" s="1"/>
  <c r="B5" i="4"/>
  <c r="B45" i="4" s="1"/>
  <c r="C45" i="4" l="1"/>
  <c r="E45" i="4" s="1"/>
</calcChain>
</file>

<file path=xl/sharedStrings.xml><?xml version="1.0" encoding="utf-8"?>
<sst xmlns="http://schemas.openxmlformats.org/spreadsheetml/2006/main" count="1090" uniqueCount="360">
  <si>
    <t>Název</t>
  </si>
  <si>
    <t>výhl. 2016</t>
  </si>
  <si>
    <t>výhl. 2017</t>
  </si>
  <si>
    <t>Příjmy celkem</t>
  </si>
  <si>
    <t>1.</t>
  </si>
  <si>
    <t>daňové</t>
  </si>
  <si>
    <t>2.</t>
  </si>
  <si>
    <t>podíl na DPH a DPFO</t>
  </si>
  <si>
    <t>3.</t>
  </si>
  <si>
    <t>nedaňové</t>
  </si>
  <si>
    <t>4.</t>
  </si>
  <si>
    <t>přijaté dotace</t>
  </si>
  <si>
    <t>Výdaje celkem</t>
  </si>
  <si>
    <t>5.</t>
  </si>
  <si>
    <t>běžné výdaje</t>
  </si>
  <si>
    <t>6.</t>
  </si>
  <si>
    <t>kapitálové výdaje</t>
  </si>
  <si>
    <t>7.</t>
  </si>
  <si>
    <t>ostatní výdaje - ze Soc.fondu</t>
  </si>
  <si>
    <t>Saldo: příjmy - výdaje</t>
  </si>
  <si>
    <t>Financování celkem</t>
  </si>
  <si>
    <t>8.</t>
  </si>
  <si>
    <t>financ. (zál.. příd. do SF,převody na MMP, do FRR)</t>
  </si>
  <si>
    <t>9.</t>
  </si>
  <si>
    <t>financ. převody z MMP,použ.fondů</t>
  </si>
  <si>
    <t>Výsledek hospodaření</t>
  </si>
  <si>
    <t>Finanční středisko 12.1620 - Odbor ekonomický a poplatkový</t>
  </si>
  <si>
    <t>PŘÍJMY:</t>
  </si>
  <si>
    <t>Rozpočet příjmů daňových:</t>
  </si>
  <si>
    <t>Podíl daně z př.FO ze záv.čin.</t>
  </si>
  <si>
    <t>Příjem z podílu DPH</t>
  </si>
  <si>
    <t xml:space="preserve">Součet:   sdílené daňové příjmy </t>
  </si>
  <si>
    <t>Poplatek ze psa</t>
  </si>
  <si>
    <t>Poplatek za užívání veřej.prostr.</t>
  </si>
  <si>
    <t>Poplatek z ubytovací kapacity</t>
  </si>
  <si>
    <t>Poplatek za prov. VHP</t>
  </si>
  <si>
    <t>Zrušené místní poplatky</t>
  </si>
  <si>
    <t>Odvod výtěžku z VHP</t>
  </si>
  <si>
    <t xml:space="preserve">Součet:   ostatní daňové příjmy </t>
  </si>
  <si>
    <t>CELKEM</t>
  </si>
  <si>
    <t>Rozpočet příjmů nedaňových:</t>
  </si>
  <si>
    <t>Úhrady z vydobýv.prostoru</t>
  </si>
  <si>
    <t>Úroky</t>
  </si>
  <si>
    <t>Sankční platby</t>
  </si>
  <si>
    <t>Rozpočet přijatých dotací a převody z vlastních fondů: třída 4</t>
  </si>
  <si>
    <t xml:space="preserve">Dotace na volby </t>
  </si>
  <si>
    <t>Dotace na výkon st. správy</t>
  </si>
  <si>
    <t>Ostatní neinv.dotace ze SR-SPOD</t>
  </si>
  <si>
    <t>Dotace od KÚ - povodně</t>
  </si>
  <si>
    <t>Dotace na rek.panelák.sídlišť</t>
  </si>
  <si>
    <t>FINANCOVÁNÍ</t>
  </si>
  <si>
    <t>Fin.prostředky z MMP</t>
  </si>
  <si>
    <t>Převody z FRR</t>
  </si>
  <si>
    <t>Převody ze SF</t>
  </si>
  <si>
    <t>VÝDAJE:   běžné výdaje</t>
  </si>
  <si>
    <t>třída 5 - skupina 6 všeobecná veřejná správa a služby</t>
  </si>
  <si>
    <t>3319-6409</t>
  </si>
  <si>
    <t xml:space="preserve">Prostředky na dotace a dary v souladu s novelou koncepce </t>
  </si>
  <si>
    <t>Služby peněžních ústavů</t>
  </si>
  <si>
    <t>Nespecifikovaná rezerva</t>
  </si>
  <si>
    <t>Finanční středisko 12.8030 - SOCIÁLNÍ   FOND</t>
  </si>
  <si>
    <t>VÝDAJE: běžné výdaje</t>
  </si>
  <si>
    <t>Záloh. příděl do SF</t>
  </si>
  <si>
    <t>Převod  na MMP</t>
  </si>
  <si>
    <t xml:space="preserve"> Odbor stavebně správní a dopravy</t>
  </si>
  <si>
    <t>Finanční středisko 12.1730 -  odd. stavebně správní -  stavební úřad</t>
  </si>
  <si>
    <t>Správní poplatky-odd.staveb.spr.</t>
  </si>
  <si>
    <t>Pokuty - stavebně správní</t>
  </si>
  <si>
    <t>Přijaté nekap.příspěvky a náhrady</t>
  </si>
  <si>
    <t>Územní plánování - pokuty</t>
  </si>
  <si>
    <t>Finanční středisko  12.1750 -  odd. dopravy</t>
  </si>
  <si>
    <t>Správní poplatky-odd.dopravy</t>
  </si>
  <si>
    <t>CELKEM:</t>
  </si>
  <si>
    <t>Pokuty doprava</t>
  </si>
  <si>
    <t>Přij.nekapit.příspěvky a náhrady</t>
  </si>
  <si>
    <t>Finanční středisko  12.1790 - odbor majetku a investic</t>
  </si>
  <si>
    <t>Příspěvky a náhrady - komunikace</t>
  </si>
  <si>
    <t>Celkem komunikace</t>
  </si>
  <si>
    <t>Pronájem MŠ</t>
  </si>
  <si>
    <t>Pojistné plnění</t>
  </si>
  <si>
    <t>Příspěvky a náhrady - MŠ</t>
  </si>
  <si>
    <t>Celkem MŠ</t>
  </si>
  <si>
    <t>Poskytování služeb</t>
  </si>
  <si>
    <t>Pronájem</t>
  </si>
  <si>
    <t>Přijaté příspěvky a náhrady</t>
  </si>
  <si>
    <t>Celkem využ.vol.času</t>
  </si>
  <si>
    <t>Poskytování služeb KD</t>
  </si>
  <si>
    <t>Pronájem nemovitosti KD</t>
  </si>
  <si>
    <t>Přijaté příspěvky a náhrady KD</t>
  </si>
  <si>
    <r>
      <t xml:space="preserve">Poskytování služeb </t>
    </r>
    <r>
      <rPr>
        <b/>
        <sz val="9"/>
        <rFont val="Times New Roman"/>
        <family val="1"/>
        <charset val="238"/>
      </rPr>
      <t>WC</t>
    </r>
  </si>
  <si>
    <t>Příjmy z pronájmu pozemků</t>
  </si>
  <si>
    <t>Celkem územní rozvoj a kom.služ</t>
  </si>
  <si>
    <t>Poskytování služeb MO</t>
  </si>
  <si>
    <t>Pronájem prostor v budově MO 2</t>
  </si>
  <si>
    <t>Ostatní nedaňové příjmy</t>
  </si>
  <si>
    <t>Celkem příjmy z budovy ÚMO 2</t>
  </si>
  <si>
    <t>třída 5 - skupina 2 průmyslová a ostatní odvětví hospodářství</t>
  </si>
  <si>
    <t>třída 5 - skupina 3 služby pro obyvatelstvo</t>
  </si>
  <si>
    <t>kapitálové výdaje: třída 6</t>
  </si>
  <si>
    <t>Rev. říčních systémů-průleh-B. ostrov</t>
  </si>
  <si>
    <t>Veřejné WC na Božkovském ostrově</t>
  </si>
  <si>
    <t>Finanční středisko 12.1830 - Odbor životního prostředí</t>
  </si>
  <si>
    <t>Poplatek za znečisť.ovzduší</t>
  </si>
  <si>
    <t>Správní poplatky</t>
  </si>
  <si>
    <t>Pokuty-zvl.vet.péče, deratizace</t>
  </si>
  <si>
    <t>Přísp.náhrady-vet.péče, deratizace</t>
  </si>
  <si>
    <t>součet - veterinární péče</t>
  </si>
  <si>
    <t>Ochrana ovzduší - pokuty</t>
  </si>
  <si>
    <t>Ochrana ovzduší - náhrady</t>
  </si>
  <si>
    <t>součet - ochrana ovzduší</t>
  </si>
  <si>
    <t xml:space="preserve">Nebezpečný odpad </t>
  </si>
  <si>
    <t>Komunální odpad - pokuty</t>
  </si>
  <si>
    <t>Komunální odpad - přísp. a náhrady</t>
  </si>
  <si>
    <t>Separ. odpad - příspěvky a náhrady</t>
  </si>
  <si>
    <t>součet -odpady</t>
  </si>
  <si>
    <t>Pokuty</t>
  </si>
  <si>
    <t>Příspěvky a náhrady</t>
  </si>
  <si>
    <t>součet- péče o veřejnou zeleň</t>
  </si>
  <si>
    <t>třída 5 - skupina 1 zemědělské a lesní hospodářství</t>
  </si>
  <si>
    <t>Nákup služeb-zvláštní veterinární péče</t>
  </si>
  <si>
    <t>Úklid chodníků a komunik.</t>
  </si>
  <si>
    <t>Finanční středisko 12.1840 - kultura</t>
  </si>
  <si>
    <t>Finanční středisko 12.1860 - Odbor sociální</t>
  </si>
  <si>
    <t xml:space="preserve">41..  </t>
  </si>
  <si>
    <t>Přijaté vratky transferů</t>
  </si>
  <si>
    <t>Pohřebnictví</t>
  </si>
  <si>
    <t>Kancelář tajemníka</t>
  </si>
  <si>
    <t>Finanční středisko 12.9100 - Oddělení vnitřních věcí, oddělení právní a přestupkové</t>
  </si>
  <si>
    <t>Neinv. dar pro LDT</t>
  </si>
  <si>
    <t>Příspěvky, náhrady</t>
  </si>
  <si>
    <t>třída 5 - skupina 2 průmyslová a ostatní odvětví</t>
  </si>
  <si>
    <t>Záležitosti sděl.prostř.j.n.</t>
  </si>
  <si>
    <t>třída 5 - skupina 5 obrana, bezpečnost, právní ochrana</t>
  </si>
  <si>
    <t>Bezpečnost a veřejný pořádek</t>
  </si>
  <si>
    <t>61..</t>
  </si>
  <si>
    <t>Zařízení pro bezpečnost občanů-radar</t>
  </si>
  <si>
    <t>Dopravní prostředky-služ.auto</t>
  </si>
  <si>
    <t>Finanční středisko 12.9200 -  práce a mzdy, personalistika</t>
  </si>
  <si>
    <t>Refundace - povodně</t>
  </si>
  <si>
    <t>Refundace - JSDH</t>
  </si>
  <si>
    <t>6114-8</t>
  </si>
  <si>
    <t xml:space="preserve">Kancelář tajemníka </t>
  </si>
  <si>
    <t>Finanční středisko 12.9500 - JSDH</t>
  </si>
  <si>
    <t>PŘÍJMY</t>
  </si>
  <si>
    <t>třída 2 - rozpočet příjmů nedaňových</t>
  </si>
  <si>
    <t>Kapitálové příspěvky a náhrady</t>
  </si>
  <si>
    <t>Příjmy z prodeje DHM</t>
  </si>
  <si>
    <t>Dopravní prostředky</t>
  </si>
  <si>
    <t xml:space="preserve">Odbor ekonomický a poplatkový </t>
  </si>
  <si>
    <t>Finanční středisko  12.4701 - 12.4712 - MŠ</t>
  </si>
  <si>
    <t xml:space="preserve"> 2.  MŠ - příspěvek na provoz</t>
  </si>
  <si>
    <t xml:space="preserve"> 5.  MŠ - příspěvek na provoz</t>
  </si>
  <si>
    <t>17. MŠ - příspěvek na provoz</t>
  </si>
  <si>
    <t>21. MŠ - příspěvek na provoz</t>
  </si>
  <si>
    <t>23.MŠ - příspěvek na provoz</t>
  </si>
  <si>
    <t>25.MŠ - příspěvek na provoz</t>
  </si>
  <si>
    <t>31.MŠ - příspěvek na provoz</t>
  </si>
  <si>
    <t>37.MŠ - příspěvek na provoz</t>
  </si>
  <si>
    <t>38.MŠ - příspěvek na provoz</t>
  </si>
  <si>
    <t>51.MŠ - příspěvek na provoz</t>
  </si>
  <si>
    <t>80.MŠ -příspěvek na provoz</t>
  </si>
  <si>
    <t>89.MŠ - příspěvek na provoz</t>
  </si>
  <si>
    <t>CELKEM- mateřské školy-provoz</t>
  </si>
  <si>
    <t xml:space="preserve"> 2.MŠ - poskyt. invest.příspěvek</t>
  </si>
  <si>
    <t xml:space="preserve"> 5.MŠ - poskyt.invest.příspěvek</t>
  </si>
  <si>
    <t>17.MŠ - poskyt.invest.příspěvek</t>
  </si>
  <si>
    <t>21.MŠ - poskyt.invest.příspěvek</t>
  </si>
  <si>
    <t>23.MŠ - poskyt.invest.příspěvky</t>
  </si>
  <si>
    <t>31.MŠ - poskyt.invest.příspěvek</t>
  </si>
  <si>
    <t>37.MŠ - poskyt.invest.příspěvky</t>
  </si>
  <si>
    <t>38.MŠ - poskyt.invest.příspěvek</t>
  </si>
  <si>
    <t>51.MŠ - poskyt.invest.příspěvky</t>
  </si>
  <si>
    <t>80.MŠ - poskyt.invest.příspěvky</t>
  </si>
  <si>
    <t>89.MŠ - poskyt.invest.příspěvky</t>
  </si>
  <si>
    <t>Finanční středisko  12.4704 - 21. MŠ - provoz jeslí</t>
  </si>
  <si>
    <t>21.  MŠ - provozní příspěvek</t>
  </si>
  <si>
    <t>Finanční středisko 19.2912 - SVS</t>
  </si>
  <si>
    <t>Pronájem pozemků - SVS</t>
  </si>
  <si>
    <t>Skutečnost k 31.12.13</t>
  </si>
  <si>
    <t>Návrh 2015</t>
  </si>
  <si>
    <t>RS 14/15</t>
  </si>
  <si>
    <t>výhl. 2018</t>
  </si>
  <si>
    <t>Revitalizace toku-průleh-pojištění</t>
  </si>
  <si>
    <t>RS 2014</t>
  </si>
  <si>
    <t>Správní poplatky- VHP, tomboly</t>
  </si>
  <si>
    <t>Cestovní ruch - poskytování služeb</t>
  </si>
  <si>
    <t>Sbírka na zvon</t>
  </si>
  <si>
    <t>Přijaté inv. dary</t>
  </si>
  <si>
    <t>Odbor ekonomický a poplatkový</t>
  </si>
  <si>
    <t>ROZPOČET MO P2 - SLOVANY</t>
  </si>
  <si>
    <t>na rok 2015</t>
  </si>
  <si>
    <t>Rozpočtový výhled</t>
  </si>
  <si>
    <t>na roky 2016 až 2018</t>
  </si>
  <si>
    <t>SOUHRNNÁ BILANCE rozpočtu MO P2 - Slovany</t>
  </si>
  <si>
    <t>Třída 2</t>
  </si>
  <si>
    <t>Odbor:</t>
  </si>
  <si>
    <t>Odbor životního prostředí</t>
  </si>
  <si>
    <t>Odbor majetku a investic</t>
  </si>
  <si>
    <t>investice stavební</t>
  </si>
  <si>
    <t>investice nestavební</t>
  </si>
  <si>
    <t>Převody na MmP</t>
  </si>
  <si>
    <t>Zálohový příděl do SF</t>
  </si>
  <si>
    <t>Odbor kancelář tajemníka</t>
  </si>
  <si>
    <t>Odbor stavebně správní a dopravy</t>
  </si>
  <si>
    <t>Odbor sociální</t>
  </si>
  <si>
    <t>Odbor Kancelář tajemníka</t>
  </si>
  <si>
    <t>Jednotky sboru dobrovolných hasičů</t>
  </si>
  <si>
    <t>Odbor práce a mzdy, personalistika (JSDH)</t>
  </si>
  <si>
    <t>Mateřské školy + jesle - investiční příspěvek</t>
  </si>
  <si>
    <t>Správa veřejného statku</t>
  </si>
  <si>
    <t>kapitálové</t>
  </si>
  <si>
    <t>v tis. Kč</t>
  </si>
  <si>
    <t>% z upr.</t>
  </si>
  <si>
    <t>2003-oček.</t>
  </si>
  <si>
    <t>Z D R O J E</t>
  </si>
  <si>
    <t>rozpočet</t>
  </si>
  <si>
    <t>do data</t>
  </si>
  <si>
    <t>rozpočtu</t>
  </si>
  <si>
    <t>skutečnost</t>
  </si>
  <si>
    <t>ZDROJE celkem</t>
  </si>
  <si>
    <t>P O T Ř E B Y</t>
  </si>
  <si>
    <t>POTŘEBY celkem</t>
  </si>
  <si>
    <t xml:space="preserve"> § 6112 pol. 5169 - přísp. na stravenky</t>
  </si>
  <si>
    <t xml:space="preserve"> § 6112 pol. 5179 - příspěvek na ošatné</t>
  </si>
  <si>
    <t xml:space="preserve"> § 6112 pol. 5499 - penz. připoj., rekreace, odm. k živ. výročí - ve mzdě</t>
  </si>
  <si>
    <t xml:space="preserve"> § 6112 pol. 5499 - jaz.kurzy,masáže,plavenky,vitamíny, rekr.,..  - věcné</t>
  </si>
  <si>
    <t xml:space="preserve">  § 6171 pol. 5139 - nákup míčků na tenis, poháry atd.</t>
  </si>
  <si>
    <t xml:space="preserve">  § 6171 pol. 5164 - pronájem tenis kurtů, bowling, kuželky atd.</t>
  </si>
  <si>
    <t xml:space="preserve"> § 6171 pol. 5169 - přísp. na stravenky</t>
  </si>
  <si>
    <t xml:space="preserve"> § 6171 pol. 5179 - příspěvek na ošatné</t>
  </si>
  <si>
    <t xml:space="preserve"> § 6171 pol. 5499 - penz. připoj., rekreace, odm. k živ. výročí - ve mzdě</t>
  </si>
  <si>
    <t xml:space="preserve"> § 6171 pol. 5499 - jaz.kurzy,masáže,plavenky,vitamíny, rekr.,..  - věcné</t>
  </si>
  <si>
    <t>REZERVA</t>
  </si>
  <si>
    <t>ZŮSTATEK fondu</t>
  </si>
  <si>
    <t>Stav bankovního účtu</t>
  </si>
  <si>
    <t>Termínované vklady</t>
  </si>
  <si>
    <t>Nepřevedené úroky</t>
  </si>
  <si>
    <t>Finanční výpomoci</t>
  </si>
  <si>
    <t>Stav po finančním vypořádání roku 2014</t>
  </si>
  <si>
    <t>2015-schv.</t>
  </si>
  <si>
    <t>2015-upr.</t>
  </si>
  <si>
    <t>2015- skut.</t>
  </si>
  <si>
    <t>2015 - skut.</t>
  </si>
  <si>
    <t>FRR před FV</t>
  </si>
  <si>
    <t>úroky</t>
  </si>
  <si>
    <t xml:space="preserve">  Kapitálové výdaje</t>
  </si>
  <si>
    <t xml:space="preserve">   Provozní výdaje</t>
  </si>
  <si>
    <t>2015-poč. stav</t>
  </si>
  <si>
    <t>zůstatek FRR k 1. 1. 2015</t>
  </si>
  <si>
    <t>stav po finančním vypořádání roku 2014</t>
  </si>
  <si>
    <t>zateplení 23. MŠ, Plzeň, Topolová</t>
  </si>
  <si>
    <t>podzemní kontejnery</t>
  </si>
  <si>
    <t>příspěvek na provoz MŠ</t>
  </si>
  <si>
    <t>Stav fondu k 31. 12. 2014</t>
  </si>
  <si>
    <t>Kapitálové příjmy</t>
  </si>
  <si>
    <t>Provozní výdaje</t>
  </si>
  <si>
    <t>Daňové příjmy</t>
  </si>
  <si>
    <t>PŘÍJMY MO 2 v daném roce</t>
  </si>
  <si>
    <t>Místní poplatky</t>
  </si>
  <si>
    <t>Nedaňové příjmy</t>
  </si>
  <si>
    <t>Příjmy z vlastní činosti</t>
  </si>
  <si>
    <t>Příjmy z pronájmu majetku</t>
  </si>
  <si>
    <t>Příjmy z úroků</t>
  </si>
  <si>
    <t>Ostatní nedaňové platby</t>
  </si>
  <si>
    <t>Odbor/druh příjmu</t>
  </si>
  <si>
    <t>Ekonomický a poplatkový</t>
  </si>
  <si>
    <t>Přijaté transfery</t>
  </si>
  <si>
    <t>Odbor</t>
  </si>
  <si>
    <t xml:space="preserve"> (§ 2140-2199, 3631, 3634-3639)</t>
  </si>
  <si>
    <t>(§ 3632-3633, 3341-3349)</t>
  </si>
  <si>
    <t xml:space="preserve"> oblast 5 -  doprava</t>
  </si>
  <si>
    <t xml:space="preserve"> (§ 2211-2299)</t>
  </si>
  <si>
    <t>(§ 3611-3619, 3699)</t>
  </si>
  <si>
    <t>oblast 7 -  sociální a péče o zdraví</t>
  </si>
  <si>
    <t>(§ 4111-4199, 4210-4299, 4300-4399, 3511-3599))</t>
  </si>
  <si>
    <t>(§ 3111-3199, 3200-3299))</t>
  </si>
  <si>
    <t>oblast 9 -  tělovýchova a zájmová činnost</t>
  </si>
  <si>
    <t>(§ 3411-3480,3392)</t>
  </si>
  <si>
    <t>oblast 10 - kultura</t>
  </si>
  <si>
    <t>(§ 3311-3330, 3361-3391, 3399)</t>
  </si>
  <si>
    <t xml:space="preserve"> (§ 6112, 6114-6117, 6171, 6173, 6221)</t>
  </si>
  <si>
    <t xml:space="preserve"> (§ 0000, 2119, 6310-6399, 6400-6409)</t>
  </si>
  <si>
    <t>FINANCOVÁNÍ +</t>
  </si>
  <si>
    <t>FINANCOVÁNÍ -</t>
  </si>
  <si>
    <t xml:space="preserve"> VÝDAJE MO 2 v daném roce</t>
  </si>
  <si>
    <t>Ekonomický a poplatkový - dotace</t>
  </si>
  <si>
    <t>sociální fond</t>
  </si>
  <si>
    <t>(§ 1011-1099, 2310-2399, 3711-3744, 3749-3799, 3745)</t>
  </si>
  <si>
    <t>Odbor sociální - oddělení kultury</t>
  </si>
  <si>
    <t>(§ 5311-5399, 5511-5599, 5211-5299)</t>
  </si>
  <si>
    <t>Personální oddělení</t>
  </si>
  <si>
    <r>
      <t xml:space="preserve">oblast 2 -  bezpečnost </t>
    </r>
    <r>
      <rPr>
        <sz val="12"/>
        <rFont val="Times New Roman"/>
        <family val="1"/>
        <charset val="238"/>
      </rPr>
      <t>(bezpečnost a veř. pořádek, požární ochrana, civilní obrana)</t>
    </r>
  </si>
  <si>
    <r>
      <t xml:space="preserve"> oblast 1 -  hospodářský rozvoj </t>
    </r>
    <r>
      <rPr>
        <sz val="12"/>
        <rFont val="Times New Roman"/>
        <family val="1"/>
        <charset val="238"/>
      </rPr>
      <t>(územní rozvoj)</t>
    </r>
  </si>
  <si>
    <t>ROZPIS KAPITÁLOVÝCH VÝDAJU</t>
  </si>
  <si>
    <t>Odbor majetku a investic - zateplení 23. MŠ (spoluúčast)</t>
  </si>
  <si>
    <r>
      <rPr>
        <b/>
        <sz val="12"/>
        <rFont val="Times New Roman"/>
        <family val="1"/>
        <charset val="238"/>
      </rPr>
      <t>oblast 3 -  ekologie</t>
    </r>
    <r>
      <rPr>
        <sz val="12"/>
        <rFont val="Times New Roman"/>
        <family val="1"/>
        <charset val="238"/>
      </rPr>
      <t xml:space="preserve"> (péče o vzhled obce, ochrana ŽP, vodní hospodářství, zemědělství a lesní hospodářství)</t>
    </r>
  </si>
  <si>
    <r>
      <rPr>
        <b/>
        <sz val="12"/>
        <rFont val="Times New Roman"/>
        <family val="1"/>
        <charset val="238"/>
      </rPr>
      <t>oblast 4 - služby pro obyvatelstvo</t>
    </r>
    <r>
      <rPr>
        <sz val="12"/>
        <rFont val="Times New Roman"/>
        <family val="1"/>
        <charset val="238"/>
      </rPr>
      <t xml:space="preserve"> (komunální služby, vnitřní obchod a služby)</t>
    </r>
  </si>
  <si>
    <r>
      <rPr>
        <b/>
        <sz val="12"/>
        <rFont val="Times New Roman"/>
        <family val="1"/>
        <charset val="238"/>
      </rPr>
      <t>oblast 8 - školství</t>
    </r>
    <r>
      <rPr>
        <sz val="12"/>
        <rFont val="Times New Roman"/>
        <family val="1"/>
        <charset val="238"/>
      </rPr>
      <t xml:space="preserve"> (mateřské školy, jesle)</t>
    </r>
  </si>
  <si>
    <r>
      <t xml:space="preserve"> </t>
    </r>
    <r>
      <rPr>
        <b/>
        <sz val="12"/>
        <rFont val="Times New Roman"/>
        <family val="1"/>
        <charset val="238"/>
      </rPr>
      <t>oblast 11 - vnitřní správa</t>
    </r>
    <r>
      <rPr>
        <sz val="12"/>
        <rFont val="Times New Roman"/>
        <family val="1"/>
        <charset val="238"/>
      </rPr>
      <t xml:space="preserve"> (RMO, ZMO, vnitřní věci)</t>
    </r>
  </si>
  <si>
    <r>
      <t xml:space="preserve"> </t>
    </r>
    <r>
      <rPr>
        <b/>
        <sz val="12"/>
        <rFont val="Times New Roman"/>
        <family val="1"/>
        <charset val="238"/>
      </rPr>
      <t>oblast 12 - finanční operace + dotace</t>
    </r>
  </si>
  <si>
    <t>Mateřské školy + jesle - přísp. na provoz</t>
  </si>
  <si>
    <t xml:space="preserve">Celkem příjmy z KD </t>
  </si>
  <si>
    <t xml:space="preserve">Stavby - DH </t>
  </si>
  <si>
    <r>
      <rPr>
        <b/>
        <sz val="12"/>
        <rFont val="Times New Roman"/>
        <family val="1"/>
        <charset val="238"/>
      </rPr>
      <t>oblast 6 -  bytová</t>
    </r>
    <r>
      <rPr>
        <sz val="12"/>
        <rFont val="Times New Roman"/>
        <family val="1"/>
        <charset val="238"/>
      </rPr>
      <t xml:space="preserve"> ( Koterovská 160)</t>
    </r>
  </si>
  <si>
    <t xml:space="preserve">Odbor majetku a investic - podzemní kontejnery </t>
  </si>
  <si>
    <t>ROZPIS PŘÍSPĚVKU NA PROVOZ</t>
  </si>
  <si>
    <t xml:space="preserve"> 2. MŠ, Plzeň, U Hvězdárny 26</t>
  </si>
  <si>
    <t xml:space="preserve"> 5. MŠ, Plzeň, Zelenohorská 25</t>
  </si>
  <si>
    <t>17. MŠ, Plzeň, Čapkovo nám. 4</t>
  </si>
  <si>
    <t>21. MŠ, Plzeň, Na Celchu 33</t>
  </si>
  <si>
    <t>23. MŠ, Plzeň, Topolová 3</t>
  </si>
  <si>
    <t>25. MŠ, Plzeň, Ruská 83</t>
  </si>
  <si>
    <t>31. MŠ, Plzeň, Spojovací 7</t>
  </si>
  <si>
    <t>37. MŠ, Plzeň, Barvínkova 18</t>
  </si>
  <si>
    <t>38. MŠ, Plzeň, Spojovací 14</t>
  </si>
  <si>
    <t>51. MŠ, Plzeň, Částkova 6</t>
  </si>
  <si>
    <t>80. MŠ, Plzeň, Mikulášské nám. 8 +  Úslavská</t>
  </si>
  <si>
    <t>89. MŠ, Plzeň, Habrová 8</t>
  </si>
  <si>
    <t>Jesle při 21. MŠ, Plzeň, Na Celchu 33</t>
  </si>
  <si>
    <t>Odbor majetku a investic -průleh</t>
  </si>
  <si>
    <t>25.MŠ - poskyt.invest.příspěvek</t>
  </si>
  <si>
    <t>Zastupitelstva obcí</t>
  </si>
  <si>
    <t>Činnost místní správy</t>
  </si>
  <si>
    <t>Komunikace</t>
  </si>
  <si>
    <t xml:space="preserve">Koterovská náves </t>
  </si>
  <si>
    <t>Mateřské školy</t>
  </si>
  <si>
    <t>KD Šeříková</t>
  </si>
  <si>
    <t>Dětská hřiště</t>
  </si>
  <si>
    <t>Ostatní zájmová činnost (B.o.+ŠSP+fitness)</t>
  </si>
  <si>
    <t>Nebytové prostory</t>
  </si>
  <si>
    <t>Kom. služby, územní rozvoj-WC, fontána</t>
  </si>
  <si>
    <t xml:space="preserve">Komunikace </t>
  </si>
  <si>
    <t>Mateřské školky</t>
  </si>
  <si>
    <t>Mobilní WC, pítka</t>
  </si>
  <si>
    <t>Komunální odpad</t>
  </si>
  <si>
    <t>Sběrný dvůr</t>
  </si>
  <si>
    <t>Separovaný odpad</t>
  </si>
  <si>
    <t>Veřejná zeleň</t>
  </si>
  <si>
    <t>Ostatní záležitosti kultury</t>
  </si>
  <si>
    <t>Cestovní ruch - Koterov</t>
  </si>
  <si>
    <t>Kultura</t>
  </si>
  <si>
    <t>Zastupitelé</t>
  </si>
  <si>
    <t>Výdaje na volby</t>
  </si>
  <si>
    <t>Místní správa</t>
  </si>
  <si>
    <t>Zastupitelé - mzdové výdaje</t>
  </si>
  <si>
    <t>Volby - mzdové výdaje</t>
  </si>
  <si>
    <t>Referendum - mzdové výdaje</t>
  </si>
  <si>
    <t>Místní správa - mzdové výdaje</t>
  </si>
  <si>
    <t>JSDH - běžné výdaje</t>
  </si>
  <si>
    <t xml:space="preserve">Kanalizace </t>
  </si>
  <si>
    <t xml:space="preserve">Božkovský ostrov </t>
  </si>
  <si>
    <t xml:space="preserve"> Nebytové prostory</t>
  </si>
  <si>
    <t>Péče o pískoviště</t>
  </si>
  <si>
    <t>Nebezpečný odpad</t>
  </si>
  <si>
    <t>Hospodářská opatření pro krizové stavy</t>
  </si>
  <si>
    <t>Krizové řízení</t>
  </si>
  <si>
    <t xml:space="preserve">Odpadní vody </t>
  </si>
  <si>
    <t>rek.-Koterovská náves</t>
  </si>
  <si>
    <t>LDT</t>
  </si>
  <si>
    <t>jednotný příděl 6% ze schváleného objemu mezd na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</si>
</sst>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"/>
    <numFmt numFmtId="165" formatCode="0.0%"/>
    <numFmt numFmtId="166" formatCode="_ @"/>
    <numFmt numFmtId="167" formatCode="_ \ @"/>
    <numFmt numFmtId="168" formatCode="#,##0_ \ "/>
  </numFmts>
  <fonts count="56" x14ac:knownFonts="1">
    <font>
      <sz val="11"/>
      <color theme="1"/>
      <name val="Calibri"/>
      <family val="2"/>
      <charset val="238"/>
      <scheme val="minor"/>
    </font>
    <font>
      <sz val="10"/>
      <name val="Frutiger CE 45"/>
      <family val="5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4"/>
      <name val="Frutiger CE 45"/>
      <family val="5"/>
      <charset val="238"/>
    </font>
    <font>
      <b/>
      <sz val="9"/>
      <color indexed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1"/>
      <name val="Frutiger CE 45"/>
      <family val="5"/>
      <charset val="238"/>
    </font>
    <font>
      <b/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9"/>
      <color indexed="9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sz val="11"/>
      <color indexed="57"/>
      <name val="Times New Roman"/>
      <family val="1"/>
      <charset val="238"/>
    </font>
    <font>
      <sz val="9"/>
      <color indexed="57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0000"/>
      <name val="Frutiger CE 45"/>
      <family val="5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color rgb="FF00B050"/>
      <name val="Frutiger CE 45"/>
      <family val="5"/>
      <charset val="238"/>
    </font>
    <font>
      <sz val="14"/>
      <color theme="3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Frutiger CE 45"/>
      <family val="5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FF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4"/>
      <color theme="4" tint="-0.249977111117893"/>
      <name val="Times New Roman"/>
      <family val="1"/>
      <charset val="238"/>
    </font>
    <font>
      <sz val="14"/>
      <color theme="4" tint="-0.249977111117893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20"/>
      <name val="Stencil"/>
      <family val="5"/>
    </font>
    <font>
      <b/>
      <sz val="10"/>
      <name val="Stencil"/>
      <family val="5"/>
    </font>
    <font>
      <b/>
      <sz val="20"/>
      <name val="Palatino Linotype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1" fontId="4" fillId="2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5" fillId="0" borderId="0" xfId="0" applyFont="1"/>
    <xf numFmtId="0" fontId="3" fillId="0" borderId="1" xfId="1" applyFont="1" applyBorder="1"/>
    <xf numFmtId="0" fontId="3" fillId="0" borderId="5" xfId="1" applyFont="1" applyBorder="1"/>
    <xf numFmtId="0" fontId="6" fillId="3" borderId="3" xfId="1" applyFont="1" applyFill="1" applyBorder="1"/>
    <xf numFmtId="1" fontId="3" fillId="0" borderId="1" xfId="0" applyNumberFormat="1" applyFont="1" applyFill="1" applyBorder="1"/>
    <xf numFmtId="1" fontId="3" fillId="0" borderId="3" xfId="0" applyNumberFormat="1" applyFont="1" applyFill="1" applyBorder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2" borderId="3" xfId="0" applyNumberFormat="1" applyFont="1" applyFill="1" applyBorder="1"/>
    <xf numFmtId="0" fontId="7" fillId="0" borderId="6" xfId="1" applyFont="1" applyBorder="1"/>
    <xf numFmtId="0" fontId="7" fillId="0" borderId="7" xfId="1" applyFont="1" applyBorder="1"/>
    <xf numFmtId="0" fontId="7" fillId="0" borderId="8" xfId="1" applyFont="1" applyBorder="1"/>
    <xf numFmtId="1" fontId="7" fillId="0" borderId="9" xfId="0" applyNumberFormat="1" applyFont="1" applyFill="1" applyBorder="1"/>
    <xf numFmtId="1" fontId="7" fillId="0" borderId="10" xfId="0" applyNumberFormat="1" applyFont="1" applyFill="1" applyBorder="1"/>
    <xf numFmtId="1" fontId="7" fillId="2" borderId="10" xfId="0" applyNumberFormat="1" applyFont="1" applyFill="1" applyBorder="1"/>
    <xf numFmtId="1" fontId="7" fillId="0" borderId="11" xfId="0" applyNumberFormat="1" applyFont="1" applyBorder="1"/>
    <xf numFmtId="1" fontId="7" fillId="0" borderId="12" xfId="0" applyNumberFormat="1" applyFont="1" applyFill="1" applyBorder="1"/>
    <xf numFmtId="1" fontId="7" fillId="0" borderId="13" xfId="0" applyNumberFormat="1" applyFont="1" applyFill="1" applyBorder="1"/>
    <xf numFmtId="1" fontId="7" fillId="2" borderId="13" xfId="0" applyNumberFormat="1" applyFont="1" applyFill="1" applyBorder="1"/>
    <xf numFmtId="1" fontId="7" fillId="0" borderId="14" xfId="0" applyNumberFormat="1" applyFont="1" applyBorder="1"/>
    <xf numFmtId="0" fontId="7" fillId="0" borderId="15" xfId="1" applyFont="1" applyBorder="1"/>
    <xf numFmtId="0" fontId="7" fillId="0" borderId="16" xfId="1" applyFont="1" applyBorder="1"/>
    <xf numFmtId="0" fontId="7" fillId="0" borderId="14" xfId="1" applyFont="1" applyBorder="1"/>
    <xf numFmtId="1" fontId="7" fillId="0" borderId="16" xfId="0" applyNumberFormat="1" applyFont="1" applyFill="1" applyBorder="1"/>
    <xf numFmtId="1" fontId="7" fillId="0" borderId="14" xfId="0" applyNumberFormat="1" applyFont="1" applyFill="1" applyBorder="1"/>
    <xf numFmtId="1" fontId="7" fillId="2" borderId="14" xfId="0" applyNumberFormat="1" applyFont="1" applyFill="1" applyBorder="1"/>
    <xf numFmtId="0" fontId="7" fillId="0" borderId="17" xfId="1" applyFont="1" applyBorder="1"/>
    <xf numFmtId="1" fontId="7" fillId="0" borderId="7" xfId="0" applyNumberFormat="1" applyFont="1" applyFill="1" applyBorder="1"/>
    <xf numFmtId="1" fontId="7" fillId="0" borderId="18" xfId="0" applyNumberFormat="1" applyFont="1" applyFill="1" applyBorder="1"/>
    <xf numFmtId="1" fontId="7" fillId="0" borderId="17" xfId="0" applyNumberFormat="1" applyFont="1" applyBorder="1"/>
    <xf numFmtId="1" fontId="7" fillId="0" borderId="19" xfId="0" applyNumberFormat="1" applyFont="1" applyBorder="1"/>
    <xf numFmtId="1" fontId="7" fillId="2" borderId="18" xfId="0" applyNumberFormat="1" applyFont="1" applyFill="1" applyBorder="1"/>
    <xf numFmtId="0" fontId="3" fillId="0" borderId="2" xfId="1" applyFont="1" applyBorder="1"/>
    <xf numFmtId="0" fontId="6" fillId="4" borderId="3" xfId="1" applyFont="1" applyFill="1" applyBorder="1"/>
    <xf numFmtId="0" fontId="7" fillId="0" borderId="0" xfId="1" applyFont="1" applyBorder="1"/>
    <xf numFmtId="1" fontId="7" fillId="0" borderId="20" xfId="0" applyNumberFormat="1" applyFont="1" applyFill="1" applyBorder="1"/>
    <xf numFmtId="1" fontId="7" fillId="2" borderId="20" xfId="0" applyNumberFormat="1" applyFont="1" applyFill="1" applyBorder="1"/>
    <xf numFmtId="1" fontId="7" fillId="0" borderId="11" xfId="0" applyNumberFormat="1" applyFont="1" applyFill="1" applyBorder="1"/>
    <xf numFmtId="1" fontId="7" fillId="0" borderId="15" xfId="0" applyNumberFormat="1" applyFont="1" applyFill="1" applyBorder="1"/>
    <xf numFmtId="1" fontId="7" fillId="2" borderId="15" xfId="0" applyNumberFormat="1" applyFont="1" applyFill="1" applyBorder="1"/>
    <xf numFmtId="0" fontId="8" fillId="0" borderId="0" xfId="0" applyFont="1"/>
    <xf numFmtId="0" fontId="7" fillId="0" borderId="21" xfId="1" applyFont="1" applyBorder="1"/>
    <xf numFmtId="0" fontId="7" fillId="0" borderId="12" xfId="1" applyFont="1" applyBorder="1"/>
    <xf numFmtId="0" fontId="7" fillId="0" borderId="13" xfId="1" applyFont="1" applyBorder="1"/>
    <xf numFmtId="1" fontId="7" fillId="0" borderId="0" xfId="0" applyNumberFormat="1" applyFont="1" applyFill="1" applyBorder="1"/>
    <xf numFmtId="1" fontId="7" fillId="0" borderId="22" xfId="0" applyNumberFormat="1" applyFont="1" applyFill="1" applyBorder="1"/>
    <xf numFmtId="1" fontId="7" fillId="0" borderId="12" xfId="0" applyNumberFormat="1" applyFont="1" applyBorder="1"/>
    <xf numFmtId="1" fontId="7" fillId="0" borderId="13" xfId="0" applyNumberFormat="1" applyFont="1" applyBorder="1"/>
    <xf numFmtId="1" fontId="7" fillId="2" borderId="22" xfId="0" applyNumberFormat="1" applyFont="1" applyFill="1" applyBorder="1"/>
    <xf numFmtId="0" fontId="7" fillId="0" borderId="12" xfId="0" applyFont="1" applyBorder="1"/>
    <xf numFmtId="0" fontId="7" fillId="0" borderId="21" xfId="0" applyFont="1" applyBorder="1"/>
    <xf numFmtId="0" fontId="7" fillId="0" borderId="13" xfId="0" applyFont="1" applyBorder="1"/>
    <xf numFmtId="0" fontId="3" fillId="0" borderId="3" xfId="1" applyFont="1" applyBorder="1"/>
    <xf numFmtId="0" fontId="3" fillId="0" borderId="23" xfId="1" applyFont="1" applyBorder="1"/>
    <xf numFmtId="0" fontId="6" fillId="5" borderId="3" xfId="1" applyFont="1" applyFill="1" applyBorder="1"/>
    <xf numFmtId="0" fontId="7" fillId="0" borderId="6" xfId="1" applyFont="1" applyBorder="1" applyAlignment="1">
      <alignment horizontal="left"/>
    </xf>
    <xf numFmtId="0" fontId="3" fillId="0" borderId="7" xfId="1" applyFont="1" applyBorder="1"/>
    <xf numFmtId="1" fontId="7" fillId="0" borderId="6" xfId="0" applyNumberFormat="1" applyFont="1" applyFill="1" applyBorder="1"/>
    <xf numFmtId="1" fontId="7" fillId="0" borderId="8" xfId="0" applyNumberFormat="1" applyFont="1" applyFill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" fontId="7" fillId="2" borderId="8" xfId="0" applyNumberFormat="1" applyFont="1" applyFill="1" applyBorder="1"/>
    <xf numFmtId="0" fontId="7" fillId="0" borderId="21" xfId="1" applyFont="1" applyBorder="1" applyAlignment="1">
      <alignment horizontal="left"/>
    </xf>
    <xf numFmtId="0" fontId="7" fillId="0" borderId="16" xfId="0" applyFont="1" applyBorder="1"/>
    <xf numFmtId="0" fontId="7" fillId="0" borderId="1" xfId="1" applyFont="1" applyBorder="1"/>
    <xf numFmtId="0" fontId="7" fillId="0" borderId="5" xfId="1" applyFont="1" applyBorder="1"/>
    <xf numFmtId="0" fontId="3" fillId="6" borderId="3" xfId="1" applyFont="1" applyFill="1" applyBorder="1"/>
    <xf numFmtId="0" fontId="3" fillId="7" borderId="0" xfId="1" applyFont="1" applyFill="1" applyBorder="1"/>
    <xf numFmtId="1" fontId="3" fillId="7" borderId="0" xfId="0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1" fontId="7" fillId="0" borderId="0" xfId="0" applyNumberFormat="1" applyFont="1"/>
    <xf numFmtId="0" fontId="7" fillId="0" borderId="0" xfId="0" applyFont="1"/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0" fontId="7" fillId="6" borderId="20" xfId="1" applyFont="1" applyFill="1" applyBorder="1"/>
    <xf numFmtId="0" fontId="7" fillId="6" borderId="4" xfId="1" applyFont="1" applyFill="1" applyBorder="1"/>
    <xf numFmtId="0" fontId="7" fillId="6" borderId="4" xfId="1" applyFont="1" applyFill="1" applyBorder="1" applyAlignment="1">
      <alignment horizontal="right"/>
    </xf>
    <xf numFmtId="1" fontId="7" fillId="8" borderId="4" xfId="0" applyNumberFormat="1" applyFont="1" applyFill="1" applyBorder="1"/>
    <xf numFmtId="1" fontId="7" fillId="6" borderId="4" xfId="0" applyNumberFormat="1" applyFont="1" applyFill="1" applyBorder="1"/>
    <xf numFmtId="0" fontId="7" fillId="6" borderId="4" xfId="0" applyFont="1" applyFill="1" applyBorder="1"/>
    <xf numFmtId="0" fontId="7" fillId="6" borderId="24" xfId="0" applyFont="1" applyFill="1" applyBorder="1"/>
    <xf numFmtId="0" fontId="7" fillId="6" borderId="25" xfId="1" applyFont="1" applyFill="1" applyBorder="1"/>
    <xf numFmtId="0" fontId="7" fillId="6" borderId="0" xfId="0" applyFont="1" applyFill="1" applyBorder="1"/>
    <xf numFmtId="0" fontId="6" fillId="6" borderId="0" xfId="1" applyFont="1" applyFill="1" applyBorder="1" applyAlignment="1">
      <alignment horizontal="right"/>
    </xf>
    <xf numFmtId="1" fontId="7" fillId="8" borderId="0" xfId="0" applyNumberFormat="1" applyFont="1" applyFill="1" applyBorder="1"/>
    <xf numFmtId="1" fontId="7" fillId="6" borderId="0" xfId="0" applyNumberFormat="1" applyFont="1" applyFill="1" applyBorder="1"/>
    <xf numFmtId="0" fontId="7" fillId="6" borderId="26" xfId="0" applyFont="1" applyFill="1" applyBorder="1"/>
    <xf numFmtId="0" fontId="1" fillId="0" borderId="0" xfId="0" applyFont="1" applyFill="1"/>
    <xf numFmtId="0" fontId="7" fillId="6" borderId="0" xfId="1" applyFont="1" applyFill="1" applyBorder="1"/>
    <xf numFmtId="0" fontId="7" fillId="6" borderId="0" xfId="1" applyFont="1" applyFill="1" applyBorder="1" applyAlignment="1">
      <alignment horizontal="right"/>
    </xf>
    <xf numFmtId="0" fontId="7" fillId="6" borderId="27" xfId="1" applyFont="1" applyFill="1" applyBorder="1"/>
    <xf numFmtId="0" fontId="7" fillId="6" borderId="5" xfId="1" applyFont="1" applyFill="1" applyBorder="1"/>
    <xf numFmtId="0" fontId="7" fillId="6" borderId="5" xfId="1" applyFont="1" applyFill="1" applyBorder="1" applyAlignment="1">
      <alignment horizontal="right"/>
    </xf>
    <xf numFmtId="1" fontId="7" fillId="6" borderId="5" xfId="0" applyNumberFormat="1" applyFont="1" applyFill="1" applyBorder="1"/>
    <xf numFmtId="0" fontId="7" fillId="6" borderId="5" xfId="0" applyFont="1" applyFill="1" applyBorder="1"/>
    <xf numFmtId="0" fontId="7" fillId="6" borderId="28" xfId="0" applyFont="1" applyFill="1" applyBorder="1"/>
    <xf numFmtId="0" fontId="7" fillId="0" borderId="29" xfId="1" applyFont="1" applyBorder="1" applyAlignment="1">
      <alignment horizontal="right"/>
    </xf>
    <xf numFmtId="0" fontId="3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left"/>
    </xf>
    <xf numFmtId="0" fontId="7" fillId="0" borderId="10" xfId="1" applyFont="1" applyBorder="1" applyAlignment="1">
      <alignment horizontal="right"/>
    </xf>
    <xf numFmtId="1" fontId="7" fillId="9" borderId="10" xfId="0" applyNumberFormat="1" applyFont="1" applyFill="1" applyBorder="1"/>
    <xf numFmtId="1" fontId="7" fillId="0" borderId="9" xfId="0" applyNumberFormat="1" applyFont="1" applyBorder="1"/>
    <xf numFmtId="0" fontId="7" fillId="0" borderId="32" xfId="1" applyFont="1" applyBorder="1" applyAlignment="1">
      <alignment horizontal="right"/>
    </xf>
    <xf numFmtId="0" fontId="3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left"/>
    </xf>
    <xf numFmtId="0" fontId="7" fillId="0" borderId="13" xfId="1" applyFont="1" applyBorder="1" applyAlignment="1">
      <alignment horizontal="right"/>
    </xf>
    <xf numFmtId="1" fontId="7" fillId="9" borderId="13" xfId="0" applyNumberFormat="1" applyFont="1" applyFill="1" applyBorder="1"/>
    <xf numFmtId="0" fontId="7" fillId="0" borderId="35" xfId="1" applyFont="1" applyBorder="1" applyAlignment="1">
      <alignment horizontal="right"/>
    </xf>
    <xf numFmtId="0" fontId="3" fillId="0" borderId="36" xfId="1" applyFont="1" applyBorder="1" applyAlignment="1">
      <alignment horizontal="center"/>
    </xf>
    <xf numFmtId="0" fontId="3" fillId="0" borderId="37" xfId="1" applyFont="1" applyBorder="1" applyAlignment="1">
      <alignment horizontal="left"/>
    </xf>
    <xf numFmtId="1" fontId="3" fillId="0" borderId="2" xfId="1" applyNumberFormat="1" applyFont="1" applyBorder="1" applyAlignment="1">
      <alignment horizontal="right"/>
    </xf>
    <xf numFmtId="1" fontId="3" fillId="9" borderId="3" xfId="0" applyNumberFormat="1" applyFont="1" applyFill="1" applyBorder="1"/>
    <xf numFmtId="1" fontId="3" fillId="0" borderId="2" xfId="0" applyNumberFormat="1" applyFont="1" applyFill="1" applyBorder="1"/>
    <xf numFmtId="0" fontId="7" fillId="0" borderId="38" xfId="1" applyFont="1" applyBorder="1" applyAlignment="1">
      <alignment horizontal="right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left"/>
    </xf>
    <xf numFmtId="0" fontId="7" fillId="0" borderId="8" xfId="1" applyFont="1" applyBorder="1" applyAlignment="1">
      <alignment horizontal="right"/>
    </xf>
    <xf numFmtId="1" fontId="7" fillId="0" borderId="8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/>
    </xf>
    <xf numFmtId="1" fontId="7" fillId="0" borderId="7" xfId="1" applyNumberFormat="1" applyFont="1" applyBorder="1" applyAlignment="1">
      <alignment horizontal="right" wrapText="1"/>
    </xf>
    <xf numFmtId="1" fontId="7" fillId="9" borderId="8" xfId="1" applyNumberFormat="1" applyFont="1" applyFill="1" applyBorder="1" applyAlignment="1">
      <alignment horizontal="right" wrapText="1"/>
    </xf>
    <xf numFmtId="1" fontId="7" fillId="0" borderId="8" xfId="1" applyNumberFormat="1" applyFont="1" applyBorder="1" applyAlignment="1">
      <alignment horizontal="right" wrapText="1"/>
    </xf>
    <xf numFmtId="0" fontId="7" fillId="0" borderId="41" xfId="1" applyFont="1" applyBorder="1" applyAlignment="1">
      <alignment horizontal="right"/>
    </xf>
    <xf numFmtId="0" fontId="7" fillId="0" borderId="42" xfId="1" applyFont="1" applyBorder="1" applyAlignment="1">
      <alignment horizontal="center"/>
    </xf>
    <xf numFmtId="0" fontId="7" fillId="0" borderId="43" xfId="1" applyFont="1" applyBorder="1" applyAlignment="1">
      <alignment horizontal="left"/>
    </xf>
    <xf numFmtId="0" fontId="7" fillId="0" borderId="14" xfId="1" applyFont="1" applyBorder="1" applyAlignment="1">
      <alignment horizontal="right"/>
    </xf>
    <xf numFmtId="1" fontId="7" fillId="0" borderId="14" xfId="1" applyNumberFormat="1" applyFont="1" applyFill="1" applyBorder="1" applyAlignment="1">
      <alignment horizontal="right" wrapText="1"/>
    </xf>
    <xf numFmtId="1" fontId="7" fillId="0" borderId="14" xfId="1" applyNumberFormat="1" applyFont="1" applyFill="1" applyBorder="1" applyAlignment="1">
      <alignment horizontal="right"/>
    </xf>
    <xf numFmtId="1" fontId="7" fillId="0" borderId="16" xfId="1" applyNumberFormat="1" applyFont="1" applyBorder="1" applyAlignment="1">
      <alignment horizontal="right" wrapText="1"/>
    </xf>
    <xf numFmtId="1" fontId="7" fillId="9" borderId="14" xfId="1" applyNumberFormat="1" applyFont="1" applyFill="1" applyBorder="1" applyAlignment="1">
      <alignment horizontal="right" wrapText="1"/>
    </xf>
    <xf numFmtId="1" fontId="7" fillId="0" borderId="16" xfId="0" applyNumberFormat="1" applyFont="1" applyBorder="1"/>
    <xf numFmtId="1" fontId="7" fillId="0" borderId="14" xfId="1" applyNumberFormat="1" applyFont="1" applyBorder="1" applyAlignment="1">
      <alignment horizontal="right" wrapText="1"/>
    </xf>
    <xf numFmtId="0" fontId="7" fillId="0" borderId="4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41" xfId="0" applyFont="1" applyBorder="1"/>
    <xf numFmtId="0" fontId="7" fillId="0" borderId="42" xfId="0" applyFont="1" applyBorder="1"/>
    <xf numFmtId="0" fontId="7" fillId="0" borderId="43" xfId="0" applyFont="1" applyBorder="1"/>
    <xf numFmtId="0" fontId="7" fillId="0" borderId="14" xfId="0" applyFont="1" applyFill="1" applyBorder="1"/>
    <xf numFmtId="0" fontId="7" fillId="9" borderId="14" xfId="0" applyFont="1" applyFill="1" applyBorder="1"/>
    <xf numFmtId="0" fontId="7" fillId="0" borderId="14" xfId="0" applyFont="1" applyBorder="1"/>
    <xf numFmtId="0" fontId="7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left"/>
    </xf>
    <xf numFmtId="1" fontId="3" fillId="0" borderId="13" xfId="1" applyNumberFormat="1" applyFont="1" applyBorder="1" applyAlignment="1">
      <alignment horizontal="right"/>
    </xf>
    <xf numFmtId="1" fontId="3" fillId="0" borderId="13" xfId="1" applyNumberFormat="1" applyFont="1" applyFill="1" applyBorder="1" applyAlignment="1">
      <alignment horizontal="right"/>
    </xf>
    <xf numFmtId="1" fontId="3" fillId="9" borderId="13" xfId="1" applyNumberFormat="1" applyFont="1" applyFill="1" applyBorder="1" applyAlignment="1">
      <alignment horizontal="right"/>
    </xf>
    <xf numFmtId="1" fontId="3" fillId="0" borderId="12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3" fillId="0" borderId="3" xfId="1" applyNumberFormat="1" applyFont="1" applyFill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" fontId="3" fillId="9" borderId="3" xfId="1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0" fontId="1" fillId="0" borderId="0" xfId="0" applyFont="1" applyBorder="1"/>
    <xf numFmtId="0" fontId="3" fillId="0" borderId="0" xfId="1" applyFont="1" applyBorder="1" applyAlignment="1">
      <alignment horizontal="right"/>
    </xf>
    <xf numFmtId="0" fontId="7" fillId="0" borderId="38" xfId="0" applyFont="1" applyBorder="1"/>
    <xf numFmtId="0" fontId="7" fillId="10" borderId="39" xfId="0" applyFont="1" applyFill="1" applyBorder="1"/>
    <xf numFmtId="0" fontId="7" fillId="0" borderId="40" xfId="1" applyFont="1" applyBorder="1"/>
    <xf numFmtId="1" fontId="7" fillId="9" borderId="8" xfId="0" applyNumberFormat="1" applyFont="1" applyFill="1" applyBorder="1"/>
    <xf numFmtId="1" fontId="7" fillId="0" borderId="10" xfId="0" applyNumberFormat="1" applyFont="1" applyBorder="1"/>
    <xf numFmtId="1" fontId="7" fillId="9" borderId="14" xfId="0" applyNumberFormat="1" applyFont="1" applyFill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13" xfId="0" applyFont="1" applyBorder="1" applyAlignment="1">
      <alignment horizontal="right"/>
    </xf>
    <xf numFmtId="0" fontId="7" fillId="0" borderId="1" xfId="0" applyFont="1" applyBorder="1"/>
    <xf numFmtId="0" fontId="7" fillId="0" borderId="23" xfId="0" applyFont="1" applyBorder="1"/>
    <xf numFmtId="0" fontId="3" fillId="0" borderId="2" xfId="0" applyFont="1" applyBorder="1"/>
    <xf numFmtId="1" fontId="3" fillId="0" borderId="1" xfId="0" applyNumberFormat="1" applyFont="1" applyBorder="1"/>
    <xf numFmtId="1" fontId="3" fillId="0" borderId="23" xfId="0" applyNumberFormat="1" applyFont="1" applyBorder="1"/>
    <xf numFmtId="0" fontId="3" fillId="6" borderId="4" xfId="1" applyFont="1" applyFill="1" applyBorder="1"/>
    <xf numFmtId="0" fontId="3" fillId="6" borderId="4" xfId="1" applyFont="1" applyFill="1" applyBorder="1" applyAlignment="1">
      <alignment horizontal="right"/>
    </xf>
    <xf numFmtId="1" fontId="3" fillId="6" borderId="4" xfId="1" applyNumberFormat="1" applyFont="1" applyFill="1" applyBorder="1"/>
    <xf numFmtId="0" fontId="7" fillId="0" borderId="8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9" borderId="14" xfId="0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3" xfId="0" applyFont="1" applyFill="1" applyBorder="1"/>
    <xf numFmtId="0" fontId="7" fillId="9" borderId="13" xfId="0" applyFont="1" applyFill="1" applyBorder="1"/>
    <xf numFmtId="0" fontId="7" fillId="0" borderId="35" xfId="0" applyFont="1" applyBorder="1"/>
    <xf numFmtId="0" fontId="7" fillId="0" borderId="36" xfId="0" applyFont="1" applyBorder="1"/>
    <xf numFmtId="0" fontId="3" fillId="0" borderId="37" xfId="0" applyFont="1" applyBorder="1"/>
    <xf numFmtId="0" fontId="7" fillId="0" borderId="39" xfId="0" applyFont="1" applyBorder="1"/>
    <xf numFmtId="0" fontId="3" fillId="11" borderId="40" xfId="0" applyFont="1" applyFill="1" applyBorder="1"/>
    <xf numFmtId="0" fontId="3" fillId="0" borderId="8" xfId="0" applyFont="1" applyFill="1" applyBorder="1" applyAlignment="1">
      <alignment horizontal="right"/>
    </xf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9" xfId="0" applyFont="1" applyBorder="1" applyAlignment="1">
      <alignment horizontal="right"/>
    </xf>
    <xf numFmtId="0" fontId="7" fillId="0" borderId="19" xfId="0" applyFont="1" applyBorder="1"/>
    <xf numFmtId="9" fontId="1" fillId="0" borderId="0" xfId="0" applyNumberFormat="1" applyFont="1" applyFill="1"/>
    <xf numFmtId="0" fontId="3" fillId="0" borderId="23" xfId="0" applyFont="1" applyBorder="1"/>
    <xf numFmtId="1" fontId="3" fillId="0" borderId="23" xfId="0" applyNumberFormat="1" applyFont="1" applyFill="1" applyBorder="1"/>
    <xf numFmtId="0" fontId="7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6" fillId="4" borderId="1" xfId="1" applyFont="1" applyFill="1" applyBorder="1"/>
    <xf numFmtId="0" fontId="12" fillId="4" borderId="23" xfId="1" applyFont="1" applyFill="1" applyBorder="1"/>
    <xf numFmtId="0" fontId="12" fillId="6" borderId="0" xfId="1" applyFont="1" applyFill="1" applyBorder="1" applyAlignment="1">
      <alignment horizontal="right"/>
    </xf>
    <xf numFmtId="0" fontId="7" fillId="0" borderId="44" xfId="0" applyFont="1" applyBorder="1" applyAlignment="1">
      <alignment horizontal="right" wrapText="1"/>
    </xf>
    <xf numFmtId="0" fontId="7" fillId="0" borderId="45" xfId="0" applyFont="1" applyBorder="1" applyAlignment="1">
      <alignment horizontal="right" wrapText="1"/>
    </xf>
    <xf numFmtId="0" fontId="7" fillId="0" borderId="46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1" fontId="7" fillId="0" borderId="4" xfId="0" applyNumberFormat="1" applyFont="1" applyBorder="1"/>
    <xf numFmtId="1" fontId="7" fillId="9" borderId="11" xfId="0" applyNumberFormat="1" applyFont="1" applyFill="1" applyBorder="1"/>
    <xf numFmtId="0" fontId="3" fillId="0" borderId="35" xfId="0" applyFont="1" applyBorder="1"/>
    <xf numFmtId="0" fontId="3" fillId="0" borderId="36" xfId="0" applyFont="1" applyBorder="1"/>
    <xf numFmtId="0" fontId="7" fillId="0" borderId="39" xfId="1" applyFont="1" applyBorder="1" applyAlignment="1">
      <alignment horizontal="right"/>
    </xf>
    <xf numFmtId="1" fontId="7" fillId="9" borderId="8" xfId="1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40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6" borderId="20" xfId="1" applyFont="1" applyFill="1" applyBorder="1"/>
    <xf numFmtId="1" fontId="3" fillId="6" borderId="4" xfId="1" applyNumberFormat="1" applyFont="1" applyFill="1" applyBorder="1" applyAlignment="1">
      <alignment horizontal="right"/>
    </xf>
    <xf numFmtId="0" fontId="3" fillId="6" borderId="25" xfId="1" applyFont="1" applyFill="1" applyBorder="1"/>
    <xf numFmtId="0" fontId="7" fillId="6" borderId="27" xfId="0" applyFont="1" applyFill="1" applyBorder="1"/>
    <xf numFmtId="0" fontId="7" fillId="6" borderId="5" xfId="0" applyFont="1" applyFill="1" applyBorder="1" applyAlignment="1">
      <alignment horizontal="right"/>
    </xf>
    <xf numFmtId="0" fontId="7" fillId="0" borderId="30" xfId="1" applyFont="1" applyBorder="1" applyAlignment="1">
      <alignment horizontal="right"/>
    </xf>
    <xf numFmtId="1" fontId="7" fillId="0" borderId="10" xfId="1" applyNumberFormat="1" applyFont="1" applyFill="1" applyBorder="1" applyAlignment="1">
      <alignment horizontal="right"/>
    </xf>
    <xf numFmtId="0" fontId="7" fillId="0" borderId="42" xfId="1" applyFont="1" applyBorder="1" applyAlignment="1">
      <alignment horizontal="right"/>
    </xf>
    <xf numFmtId="1" fontId="7" fillId="0" borderId="16" xfId="1" applyNumberFormat="1" applyFont="1" applyFill="1" applyBorder="1" applyAlignment="1">
      <alignment horizontal="right"/>
    </xf>
    <xf numFmtId="1" fontId="7" fillId="0" borderId="19" xfId="0" applyNumberFormat="1" applyFont="1" applyFill="1" applyBorder="1"/>
    <xf numFmtId="0" fontId="3" fillId="0" borderId="1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49" xfId="0" applyFont="1" applyBorder="1"/>
    <xf numFmtId="1" fontId="3" fillId="9" borderId="1" xfId="0" applyNumberFormat="1" applyFont="1" applyFill="1" applyBorder="1"/>
    <xf numFmtId="0" fontId="7" fillId="0" borderId="0" xfId="0" applyFont="1" applyAlignment="1">
      <alignment horizontal="right"/>
    </xf>
    <xf numFmtId="9" fontId="7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9" fontId="15" fillId="0" borderId="0" xfId="0" applyNumberFormat="1" applyFont="1"/>
    <xf numFmtId="0" fontId="10" fillId="0" borderId="0" xfId="0" applyFont="1" applyAlignment="1">
      <alignment horizontal="right"/>
    </xf>
    <xf numFmtId="0" fontId="3" fillId="0" borderId="0" xfId="0" applyFont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26" xfId="0" applyFont="1" applyBorder="1" applyAlignment="1">
      <alignment horizontal="right"/>
    </xf>
    <xf numFmtId="1" fontId="7" fillId="0" borderId="22" xfId="0" applyNumberFormat="1" applyFont="1" applyBorder="1"/>
    <xf numFmtId="1" fontId="7" fillId="0" borderId="0" xfId="0" applyNumberFormat="1" applyFont="1" applyBorder="1"/>
    <xf numFmtId="1" fontId="7" fillId="0" borderId="24" xfId="0" applyNumberFormat="1" applyFont="1" applyBorder="1"/>
    <xf numFmtId="0" fontId="7" fillId="0" borderId="22" xfId="0" applyFont="1" applyBorder="1"/>
    <xf numFmtId="0" fontId="3" fillId="0" borderId="23" xfId="0" applyFont="1" applyBorder="1" applyAlignment="1">
      <alignment horizontal="right"/>
    </xf>
    <xf numFmtId="1" fontId="3" fillId="0" borderId="37" xfId="0" applyNumberFormat="1" applyFont="1" applyBorder="1"/>
    <xf numFmtId="0" fontId="7" fillId="10" borderId="52" xfId="1" applyFont="1" applyFill="1" applyBorder="1"/>
    <xf numFmtId="0" fontId="7" fillId="10" borderId="26" xfId="1" applyFont="1" applyFill="1" applyBorder="1" applyAlignment="1">
      <alignment horizontal="right"/>
    </xf>
    <xf numFmtId="0" fontId="7" fillId="0" borderId="11" xfId="0" applyFont="1" applyBorder="1"/>
    <xf numFmtId="0" fontId="7" fillId="10" borderId="53" xfId="0" applyFont="1" applyFill="1" applyBorder="1"/>
    <xf numFmtId="0" fontId="7" fillId="10" borderId="48" xfId="0" applyFont="1" applyFill="1" applyBorder="1" applyAlignment="1">
      <alignment horizontal="right"/>
    </xf>
    <xf numFmtId="1" fontId="7" fillId="0" borderId="48" xfId="0" applyNumberFormat="1" applyFont="1" applyBorder="1"/>
    <xf numFmtId="0" fontId="7" fillId="0" borderId="15" xfId="0" applyFont="1" applyBorder="1"/>
    <xf numFmtId="1" fontId="7" fillId="9" borderId="22" xfId="0" applyNumberFormat="1" applyFont="1" applyFill="1" applyBorder="1"/>
    <xf numFmtId="0" fontId="7" fillId="0" borderId="26" xfId="0" applyFont="1" applyBorder="1"/>
    <xf numFmtId="0" fontId="7" fillId="0" borderId="54" xfId="0" applyFont="1" applyBorder="1"/>
    <xf numFmtId="0" fontId="7" fillId="0" borderId="55" xfId="0" applyFont="1" applyBorder="1"/>
    <xf numFmtId="0" fontId="7" fillId="10" borderId="56" xfId="0" applyFont="1" applyFill="1" applyBorder="1"/>
    <xf numFmtId="0" fontId="7" fillId="10" borderId="57" xfId="0" applyFont="1" applyFill="1" applyBorder="1" applyAlignment="1">
      <alignment horizontal="right"/>
    </xf>
    <xf numFmtId="1" fontId="7" fillId="9" borderId="19" xfId="0" applyNumberFormat="1" applyFont="1" applyFill="1" applyBorder="1"/>
    <xf numFmtId="1" fontId="7" fillId="0" borderId="57" xfId="0" applyNumberFormat="1" applyFont="1" applyBorder="1"/>
    <xf numFmtId="0" fontId="7" fillId="0" borderId="58" xfId="0" applyFont="1" applyBorder="1"/>
    <xf numFmtId="0" fontId="7" fillId="0" borderId="57" xfId="0" applyFont="1" applyBorder="1"/>
    <xf numFmtId="0" fontId="7" fillId="0" borderId="27" xfId="0" applyFont="1" applyBorder="1"/>
    <xf numFmtId="0" fontId="7" fillId="0" borderId="28" xfId="0" applyFont="1" applyBorder="1"/>
    <xf numFmtId="0" fontId="3" fillId="10" borderId="28" xfId="0" applyFont="1" applyFill="1" applyBorder="1"/>
    <xf numFmtId="0" fontId="3" fillId="10" borderId="28" xfId="0" applyFont="1" applyFill="1" applyBorder="1" applyAlignment="1">
      <alignment horizontal="right"/>
    </xf>
    <xf numFmtId="0" fontId="7" fillId="0" borderId="53" xfId="0" applyFont="1" applyBorder="1"/>
    <xf numFmtId="0" fontId="7" fillId="0" borderId="48" xfId="0" applyFont="1" applyBorder="1" applyAlignment="1">
      <alignment horizontal="right"/>
    </xf>
    <xf numFmtId="0" fontId="7" fillId="0" borderId="3" xfId="0" applyFont="1" applyBorder="1"/>
    <xf numFmtId="0" fontId="7" fillId="0" borderId="2" xfId="0" applyFont="1" applyBorder="1"/>
    <xf numFmtId="0" fontId="3" fillId="0" borderId="59" xfId="0" applyFont="1" applyBorder="1"/>
    <xf numFmtId="0" fontId="7" fillId="6" borderId="20" xfId="0" applyFont="1" applyFill="1" applyBorder="1"/>
    <xf numFmtId="0" fontId="7" fillId="6" borderId="4" xfId="0" applyFont="1" applyFill="1" applyBorder="1" applyAlignment="1">
      <alignment horizontal="right"/>
    </xf>
    <xf numFmtId="0" fontId="7" fillId="0" borderId="29" xfId="0" applyFont="1" applyBorder="1"/>
    <xf numFmtId="0" fontId="7" fillId="0" borderId="30" xfId="0" applyFont="1" applyBorder="1"/>
    <xf numFmtId="0" fontId="7" fillId="10" borderId="60" xfId="0" applyFont="1" applyFill="1" applyBorder="1"/>
    <xf numFmtId="0" fontId="7" fillId="10" borderId="61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9" xfId="0" applyFont="1" applyBorder="1"/>
    <xf numFmtId="0" fontId="7" fillId="9" borderId="10" xfId="0" applyFont="1" applyFill="1" applyBorder="1"/>
    <xf numFmtId="0" fontId="7" fillId="0" borderId="62" xfId="0" applyFont="1" applyBorder="1"/>
    <xf numFmtId="0" fontId="7" fillId="0" borderId="61" xfId="0" applyFont="1" applyBorder="1"/>
    <xf numFmtId="0" fontId="7" fillId="0" borderId="63" xfId="0" applyFont="1" applyBorder="1"/>
    <xf numFmtId="0" fontId="7" fillId="0" borderId="64" xfId="0" applyFont="1" applyBorder="1"/>
    <xf numFmtId="0" fontId="7" fillId="10" borderId="65" xfId="0" applyFont="1" applyFill="1" applyBorder="1"/>
    <xf numFmtId="0" fontId="7" fillId="10" borderId="28" xfId="0" applyFont="1" applyFill="1" applyBorder="1" applyAlignment="1">
      <alignment horizontal="right"/>
    </xf>
    <xf numFmtId="0" fontId="7" fillId="0" borderId="18" xfId="0" applyFont="1" applyFill="1" applyBorder="1"/>
    <xf numFmtId="0" fontId="7" fillId="0" borderId="5" xfId="0" applyFont="1" applyBorder="1"/>
    <xf numFmtId="0" fontId="7" fillId="0" borderId="18" xfId="0" applyFont="1" applyBorder="1"/>
    <xf numFmtId="0" fontId="7" fillId="9" borderId="18" xfId="0" applyFont="1" applyFill="1" applyBorder="1"/>
    <xf numFmtId="0" fontId="3" fillId="0" borderId="66" xfId="0" applyFont="1" applyBorder="1"/>
    <xf numFmtId="0" fontId="3" fillId="10" borderId="59" xfId="0" applyFont="1" applyFill="1" applyBorder="1"/>
    <xf numFmtId="0" fontId="3" fillId="10" borderId="23" xfId="0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9" borderId="3" xfId="1" applyFont="1" applyFill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23" xfId="1" applyFont="1" applyBorder="1" applyAlignment="1">
      <alignment horizontal="right"/>
    </xf>
    <xf numFmtId="0" fontId="3" fillId="10" borderId="0" xfId="0" applyFont="1" applyFill="1" applyBorder="1"/>
    <xf numFmtId="0" fontId="3" fillId="10" borderId="0" xfId="0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7" borderId="0" xfId="1" applyFont="1" applyFill="1" applyBorder="1" applyAlignment="1">
      <alignment horizontal="right"/>
    </xf>
    <xf numFmtId="0" fontId="16" fillId="0" borderId="0" xfId="0" applyFont="1" applyBorder="1"/>
    <xf numFmtId="0" fontId="16" fillId="10" borderId="0" xfId="0" applyFont="1" applyFill="1" applyBorder="1"/>
    <xf numFmtId="0" fontId="16" fillId="10" borderId="0" xfId="0" applyFont="1" applyFill="1" applyBorder="1" applyAlignment="1">
      <alignment horizontal="right"/>
    </xf>
    <xf numFmtId="0" fontId="7" fillId="6" borderId="25" xfId="0" applyFont="1" applyFill="1" applyBorder="1"/>
    <xf numFmtId="0" fontId="7" fillId="0" borderId="29" xfId="1" applyFont="1" applyFill="1" applyBorder="1" applyAlignment="1">
      <alignment horizontal="right"/>
    </xf>
    <xf numFmtId="0" fontId="7" fillId="0" borderId="30" xfId="1" applyFont="1" applyFill="1" applyBorder="1" applyAlignment="1">
      <alignment horizontal="right"/>
    </xf>
    <xf numFmtId="0" fontId="7" fillId="0" borderId="31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right"/>
    </xf>
    <xf numFmtId="0" fontId="7" fillId="9" borderId="10" xfId="1" applyFont="1" applyFill="1" applyBorder="1" applyAlignment="1">
      <alignment horizontal="right"/>
    </xf>
    <xf numFmtId="0" fontId="7" fillId="0" borderId="9" xfId="0" applyFont="1" applyFill="1" applyBorder="1"/>
    <xf numFmtId="0" fontId="7" fillId="0" borderId="61" xfId="0" applyFont="1" applyFill="1" applyBorder="1"/>
    <xf numFmtId="0" fontId="7" fillId="0" borderId="50" xfId="1" applyFont="1" applyFill="1" applyBorder="1" applyAlignment="1">
      <alignment horizontal="right"/>
    </xf>
    <xf numFmtId="0" fontId="7" fillId="0" borderId="51" xfId="1" applyFont="1" applyFill="1" applyBorder="1" applyAlignment="1">
      <alignment horizontal="right"/>
    </xf>
    <xf numFmtId="0" fontId="7" fillId="0" borderId="67" xfId="1" applyFont="1" applyFill="1" applyBorder="1" applyAlignment="1">
      <alignment horizontal="left"/>
    </xf>
    <xf numFmtId="0" fontId="7" fillId="0" borderId="22" xfId="1" applyFont="1" applyFill="1" applyBorder="1" applyAlignment="1">
      <alignment horizontal="right"/>
    </xf>
    <xf numFmtId="0" fontId="7" fillId="9" borderId="22" xfId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22" xfId="0" applyFont="1" applyFill="1" applyBorder="1"/>
    <xf numFmtId="0" fontId="7" fillId="0" borderId="26" xfId="0" applyFont="1" applyFill="1" applyBorder="1"/>
    <xf numFmtId="0" fontId="7" fillId="0" borderId="35" xfId="1" applyFont="1" applyFill="1" applyBorder="1" applyAlignment="1">
      <alignment horizontal="right"/>
    </xf>
    <xf numFmtId="0" fontId="7" fillId="0" borderId="36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0" fontId="7" fillId="7" borderId="3" xfId="1" applyFont="1" applyFill="1" applyBorder="1" applyAlignment="1">
      <alignment horizontal="right"/>
    </xf>
    <xf numFmtId="0" fontId="7" fillId="9" borderId="3" xfId="1" applyFont="1" applyFill="1" applyBorder="1" applyAlignment="1">
      <alignment horizontal="right"/>
    </xf>
    <xf numFmtId="0" fontId="7" fillId="0" borderId="41" xfId="1" applyFont="1" applyFill="1" applyBorder="1" applyAlignment="1">
      <alignment horizontal="right"/>
    </xf>
    <xf numFmtId="0" fontId="7" fillId="0" borderId="42" xfId="1" applyFont="1" applyFill="1" applyBorder="1" applyAlignment="1">
      <alignment horizontal="right"/>
    </xf>
    <xf numFmtId="0" fontId="7" fillId="0" borderId="43" xfId="1" applyFont="1" applyFill="1" applyBorder="1" applyAlignment="1">
      <alignment horizontal="left"/>
    </xf>
    <xf numFmtId="0" fontId="7" fillId="0" borderId="14" xfId="1" applyFont="1" applyFill="1" applyBorder="1" applyAlignment="1">
      <alignment horizontal="right"/>
    </xf>
    <xf numFmtId="0" fontId="7" fillId="0" borderId="16" xfId="1" applyFont="1" applyFill="1" applyBorder="1" applyAlignment="1">
      <alignment horizontal="right"/>
    </xf>
    <xf numFmtId="0" fontId="7" fillId="9" borderId="14" xfId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48" xfId="0" applyFont="1" applyFill="1" applyBorder="1"/>
    <xf numFmtId="0" fontId="7" fillId="0" borderId="36" xfId="1" applyFont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9" borderId="8" xfId="1" applyFont="1" applyFill="1" applyBorder="1" applyAlignment="1">
      <alignment horizontal="right"/>
    </xf>
    <xf numFmtId="0" fontId="7" fillId="0" borderId="47" xfId="1" applyFont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0" fontId="7" fillId="10" borderId="40" xfId="1" applyFont="1" applyFill="1" applyBorder="1"/>
    <xf numFmtId="0" fontId="7" fillId="10" borderId="8" xfId="1" applyFont="1" applyFill="1" applyBorder="1" applyAlignment="1">
      <alignment horizontal="right"/>
    </xf>
    <xf numFmtId="0" fontId="7" fillId="2" borderId="8" xfId="1" applyFont="1" applyFill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7" fillId="2" borderId="14" xfId="1" applyFont="1" applyFill="1" applyBorder="1" applyAlignment="1">
      <alignment horizontal="right"/>
    </xf>
    <xf numFmtId="0" fontId="7" fillId="0" borderId="48" xfId="1" applyFont="1" applyBorder="1" applyAlignment="1">
      <alignment horizontal="right"/>
    </xf>
    <xf numFmtId="0" fontId="7" fillId="0" borderId="33" xfId="1" applyFont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7" fillId="2" borderId="13" xfId="1" applyFont="1" applyFill="1" applyBorder="1" applyAlignment="1">
      <alignment horizontal="right"/>
    </xf>
    <xf numFmtId="0" fontId="7" fillId="10" borderId="31" xfId="1" applyFont="1" applyFill="1" applyBorder="1"/>
    <xf numFmtId="0" fontId="7" fillId="10" borderId="10" xfId="1" applyFont="1" applyFill="1" applyBorder="1" applyAlignment="1">
      <alignment horizontal="right"/>
    </xf>
    <xf numFmtId="0" fontId="7" fillId="2" borderId="10" xfId="0" applyFont="1" applyFill="1" applyBorder="1"/>
    <xf numFmtId="0" fontId="7" fillId="10" borderId="67" xfId="1" applyFont="1" applyFill="1" applyBorder="1"/>
    <xf numFmtId="0" fontId="7" fillId="10" borderId="22" xfId="1" applyFont="1" applyFill="1" applyBorder="1" applyAlignment="1">
      <alignment horizontal="right"/>
    </xf>
    <xf numFmtId="0" fontId="7" fillId="2" borderId="22" xfId="0" applyFont="1" applyFill="1" applyBorder="1"/>
    <xf numFmtId="0" fontId="7" fillId="0" borderId="1" xfId="1" applyFont="1" applyBorder="1" applyAlignment="1">
      <alignment horizontal="right"/>
    </xf>
    <xf numFmtId="0" fontId="7" fillId="0" borderId="23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3" fillId="0" borderId="11" xfId="1" applyFont="1" applyBorder="1" applyAlignment="1">
      <alignment horizontal="right"/>
    </xf>
    <xf numFmtId="1" fontId="3" fillId="0" borderId="11" xfId="0" applyNumberFormat="1" applyFont="1" applyFill="1" applyBorder="1"/>
    <xf numFmtId="1" fontId="3" fillId="0" borderId="11" xfId="0" applyNumberFormat="1" applyFont="1" applyBorder="1"/>
    <xf numFmtId="1" fontId="3" fillId="0" borderId="4" xfId="0" applyNumberFormat="1" applyFont="1" applyBorder="1"/>
    <xf numFmtId="1" fontId="3" fillId="9" borderId="11" xfId="0" applyNumberFormat="1" applyFont="1" applyFill="1" applyBorder="1"/>
    <xf numFmtId="0" fontId="3" fillId="10" borderId="2" xfId="0" applyFont="1" applyFill="1" applyBorder="1"/>
    <xf numFmtId="1" fontId="3" fillId="7" borderId="3" xfId="0" applyNumberFormat="1" applyFont="1" applyFill="1" applyBorder="1"/>
    <xf numFmtId="0" fontId="7" fillId="0" borderId="6" xfId="1" applyFont="1" applyBorder="1" applyAlignment="1">
      <alignment horizontal="right"/>
    </xf>
    <xf numFmtId="1" fontId="7" fillId="0" borderId="47" xfId="0" applyNumberFormat="1" applyFont="1" applyBorder="1"/>
    <xf numFmtId="0" fontId="7" fillId="0" borderId="47" xfId="0" applyFont="1" applyBorder="1" applyAlignment="1">
      <alignment horizontal="right"/>
    </xf>
    <xf numFmtId="0" fontId="7" fillId="0" borderId="15" xfId="1" applyFont="1" applyBorder="1" applyAlignment="1">
      <alignment horizontal="right"/>
    </xf>
    <xf numFmtId="1" fontId="7" fillId="9" borderId="14" xfId="1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21" xfId="1" applyFont="1" applyBorder="1" applyAlignment="1">
      <alignment horizontal="right"/>
    </xf>
    <xf numFmtId="1" fontId="7" fillId="9" borderId="13" xfId="1" applyNumberFormat="1" applyFont="1" applyFill="1" applyBorder="1" applyAlignment="1">
      <alignment horizontal="right"/>
    </xf>
    <xf numFmtId="1" fontId="7" fillId="0" borderId="49" xfId="0" applyNumberFormat="1" applyFont="1" applyBorder="1"/>
    <xf numFmtId="0" fontId="7" fillId="0" borderId="12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7" fillId="0" borderId="16" xfId="1" applyFont="1" applyBorder="1" applyAlignment="1">
      <alignment horizontal="left"/>
    </xf>
    <xf numFmtId="0" fontId="7" fillId="0" borderId="18" xfId="1" applyFont="1" applyBorder="1" applyAlignment="1">
      <alignment horizontal="right"/>
    </xf>
    <xf numFmtId="1" fontId="7" fillId="0" borderId="26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7" fillId="0" borderId="62" xfId="1" applyFont="1" applyBorder="1" applyAlignment="1">
      <alignment horizontal="right"/>
    </xf>
    <xf numFmtId="0" fontId="7" fillId="0" borderId="61" xfId="1" applyFont="1" applyBorder="1" applyAlignment="1">
      <alignment horizontal="left"/>
    </xf>
    <xf numFmtId="0" fontId="17" fillId="0" borderId="0" xfId="0" applyFont="1" applyFill="1"/>
    <xf numFmtId="1" fontId="7" fillId="0" borderId="15" xfId="1" applyNumberFormat="1" applyFont="1" applyFill="1" applyBorder="1" applyAlignment="1">
      <alignment horizontal="right"/>
    </xf>
    <xf numFmtId="1" fontId="7" fillId="2" borderId="15" xfId="1" applyNumberFormat="1" applyFont="1" applyFill="1" applyBorder="1" applyAlignment="1">
      <alignment horizontal="right"/>
    </xf>
    <xf numFmtId="1" fontId="7" fillId="0" borderId="19" xfId="1" applyNumberFormat="1" applyFont="1" applyFill="1" applyBorder="1" applyAlignment="1">
      <alignment horizontal="right"/>
    </xf>
    <xf numFmtId="1" fontId="3" fillId="2" borderId="3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" fontId="7" fillId="0" borderId="6" xfId="1" applyNumberFormat="1" applyFont="1" applyFill="1" applyBorder="1" applyAlignment="1">
      <alignment horizontal="right"/>
    </xf>
    <xf numFmtId="0" fontId="7" fillId="0" borderId="8" xfId="0" applyFont="1" applyFill="1" applyBorder="1"/>
    <xf numFmtId="0" fontId="7" fillId="0" borderId="54" xfId="1" applyFont="1" applyBorder="1" applyAlignment="1">
      <alignment horizontal="right"/>
    </xf>
    <xf numFmtId="1" fontId="7" fillId="0" borderId="18" xfId="0" applyNumberFormat="1" applyFont="1" applyBorder="1"/>
    <xf numFmtId="1" fontId="3" fillId="7" borderId="2" xfId="0" applyNumberFormat="1" applyFont="1" applyFill="1" applyBorder="1"/>
    <xf numFmtId="0" fontId="7" fillId="0" borderId="19" xfId="0" applyFont="1" applyFill="1" applyBorder="1"/>
    <xf numFmtId="0" fontId="7" fillId="9" borderId="13" xfId="1" applyFont="1" applyFill="1" applyBorder="1" applyAlignment="1">
      <alignment horizontal="right"/>
    </xf>
    <xf numFmtId="1" fontId="3" fillId="0" borderId="66" xfId="0" applyNumberFormat="1" applyFont="1" applyBorder="1"/>
    <xf numFmtId="0" fontId="3" fillId="10" borderId="36" xfId="0" applyFont="1" applyFill="1" applyBorder="1"/>
    <xf numFmtId="0" fontId="7" fillId="0" borderId="60" xfId="1" applyFont="1" applyBorder="1" applyAlignment="1">
      <alignment horizontal="left"/>
    </xf>
    <xf numFmtId="0" fontId="7" fillId="0" borderId="68" xfId="1" applyFont="1" applyBorder="1" applyAlignment="1">
      <alignment horizontal="left"/>
    </xf>
    <xf numFmtId="0" fontId="7" fillId="0" borderId="53" xfId="1" applyFont="1" applyBorder="1" applyAlignment="1">
      <alignment horizontal="left"/>
    </xf>
    <xf numFmtId="0" fontId="7" fillId="0" borderId="55" xfId="1" applyFont="1" applyBorder="1" applyAlignment="1">
      <alignment horizontal="right"/>
    </xf>
    <xf numFmtId="0" fontId="7" fillId="0" borderId="56" xfId="1" applyFont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6" fillId="12" borderId="1" xfId="1" applyFont="1" applyFill="1" applyBorder="1"/>
    <xf numFmtId="0" fontId="12" fillId="12" borderId="23" xfId="1" applyFont="1" applyFill="1" applyBorder="1"/>
    <xf numFmtId="0" fontId="3" fillId="6" borderId="5" xfId="1" applyFont="1" applyFill="1" applyBorder="1"/>
    <xf numFmtId="0" fontId="7" fillId="0" borderId="68" xfId="0" applyFont="1" applyBorder="1"/>
    <xf numFmtId="0" fontId="7" fillId="0" borderId="69" xfId="0" applyFont="1" applyBorder="1"/>
    <xf numFmtId="0" fontId="7" fillId="0" borderId="28" xfId="0" applyFont="1" applyBorder="1" applyAlignment="1">
      <alignment horizontal="right"/>
    </xf>
    <xf numFmtId="0" fontId="7" fillId="0" borderId="25" xfId="0" applyFont="1" applyBorder="1"/>
    <xf numFmtId="1" fontId="7" fillId="0" borderId="5" xfId="0" applyNumberFormat="1" applyFont="1" applyBorder="1"/>
    <xf numFmtId="0" fontId="7" fillId="0" borderId="60" xfId="0" applyFont="1" applyBorder="1"/>
    <xf numFmtId="0" fontId="7" fillId="0" borderId="61" xfId="0" applyFont="1" applyBorder="1" applyAlignment="1">
      <alignment horizontal="right"/>
    </xf>
    <xf numFmtId="0" fontId="7" fillId="0" borderId="56" xfId="0" applyFont="1" applyBorder="1"/>
    <xf numFmtId="0" fontId="7" fillId="0" borderId="57" xfId="0" applyFont="1" applyBorder="1" applyAlignment="1">
      <alignment horizontal="right"/>
    </xf>
    <xf numFmtId="1" fontId="7" fillId="0" borderId="17" xfId="0" applyNumberFormat="1" applyFont="1" applyFill="1" applyBorder="1"/>
    <xf numFmtId="1" fontId="7" fillId="2" borderId="19" xfId="0" applyNumberFormat="1" applyFont="1" applyFill="1" applyBorder="1"/>
    <xf numFmtId="0" fontId="7" fillId="0" borderId="45" xfId="0" applyFont="1" applyBorder="1"/>
    <xf numFmtId="0" fontId="7" fillId="0" borderId="11" xfId="0" applyFont="1" applyBorder="1" applyAlignment="1">
      <alignment horizontal="right"/>
    </xf>
    <xf numFmtId="0" fontId="7" fillId="0" borderId="17" xfId="0" applyFont="1" applyBorder="1"/>
    <xf numFmtId="0" fontId="3" fillId="0" borderId="1" xfId="0" applyFont="1" applyBorder="1" applyAlignment="1">
      <alignment horizontal="right"/>
    </xf>
    <xf numFmtId="1" fontId="7" fillId="0" borderId="3" xfId="0" applyNumberFormat="1" applyFont="1" applyBorder="1"/>
    <xf numFmtId="0" fontId="7" fillId="0" borderId="67" xfId="0" applyFont="1" applyBorder="1"/>
    <xf numFmtId="0" fontId="7" fillId="0" borderId="70" xfId="0" applyFont="1" applyBorder="1"/>
    <xf numFmtId="0" fontId="7" fillId="0" borderId="18" xfId="0" applyFont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7" fillId="0" borderId="62" xfId="0" applyNumberFormat="1" applyFont="1" applyFill="1" applyBorder="1"/>
    <xf numFmtId="1" fontId="7" fillId="9" borderId="62" xfId="0" applyNumberFormat="1" applyFont="1" applyFill="1" applyBorder="1"/>
    <xf numFmtId="0" fontId="7" fillId="10" borderId="69" xfId="1" applyFont="1" applyFill="1" applyBorder="1"/>
    <xf numFmtId="0" fontId="7" fillId="10" borderId="49" xfId="1" applyFont="1" applyFill="1" applyBorder="1" applyAlignment="1">
      <alignment horizontal="right"/>
    </xf>
    <xf numFmtId="1" fontId="7" fillId="9" borderId="21" xfId="0" applyNumberFormat="1" applyFont="1" applyFill="1" applyBorder="1"/>
    <xf numFmtId="0" fontId="7" fillId="0" borderId="20" xfId="0" applyFont="1" applyBorder="1"/>
    <xf numFmtId="0" fontId="7" fillId="0" borderId="71" xfId="0" applyFont="1" applyBorder="1"/>
    <xf numFmtId="0" fontId="7" fillId="0" borderId="4" xfId="0" applyFont="1" applyBorder="1"/>
    <xf numFmtId="0" fontId="3" fillId="0" borderId="18" xfId="0" applyFont="1" applyBorder="1" applyAlignment="1">
      <alignment horizontal="right"/>
    </xf>
    <xf numFmtId="0" fontId="3" fillId="0" borderId="5" xfId="0" applyFont="1" applyBorder="1"/>
    <xf numFmtId="0" fontId="3" fillId="0" borderId="18" xfId="0" applyFont="1" applyBorder="1"/>
    <xf numFmtId="0" fontId="7" fillId="0" borderId="6" xfId="0" applyFont="1" applyBorder="1"/>
    <xf numFmtId="0" fontId="7" fillId="0" borderId="65" xfId="0" applyFont="1" applyBorder="1"/>
    <xf numFmtId="0" fontId="7" fillId="0" borderId="24" xfId="0" applyFont="1" applyBorder="1"/>
    <xf numFmtId="0" fontId="12" fillId="6" borderId="4" xfId="1" applyFont="1" applyFill="1" applyBorder="1" applyAlignment="1">
      <alignment horizontal="right"/>
    </xf>
    <xf numFmtId="1" fontId="3" fillId="6" borderId="4" xfId="0" applyNumberFormat="1" applyFont="1" applyFill="1" applyBorder="1"/>
    <xf numFmtId="0" fontId="3" fillId="6" borderId="4" xfId="0" applyFont="1" applyFill="1" applyBorder="1"/>
    <xf numFmtId="0" fontId="3" fillId="6" borderId="24" xfId="0" applyFont="1" applyFill="1" applyBorder="1"/>
    <xf numFmtId="1" fontId="3" fillId="6" borderId="0" xfId="0" applyNumberFormat="1" applyFont="1" applyFill="1" applyBorder="1"/>
    <xf numFmtId="0" fontId="3" fillId="6" borderId="0" xfId="0" applyFont="1" applyFill="1" applyBorder="1"/>
    <xf numFmtId="0" fontId="3" fillId="6" borderId="26" xfId="0" applyFont="1" applyFill="1" applyBorder="1"/>
    <xf numFmtId="1" fontId="3" fillId="6" borderId="5" xfId="0" applyNumberFormat="1" applyFont="1" applyFill="1" applyBorder="1"/>
    <xf numFmtId="0" fontId="3" fillId="6" borderId="5" xfId="0" applyFont="1" applyFill="1" applyBorder="1"/>
    <xf numFmtId="0" fontId="3" fillId="6" borderId="28" xfId="0" applyFont="1" applyFill="1" applyBorder="1"/>
    <xf numFmtId="0" fontId="7" fillId="0" borderId="59" xfId="0" applyFont="1" applyBorder="1"/>
    <xf numFmtId="0" fontId="7" fillId="0" borderId="23" xfId="0" applyFont="1" applyBorder="1" applyAlignment="1">
      <alignment horizontal="right"/>
    </xf>
    <xf numFmtId="1" fontId="7" fillId="0" borderId="3" xfId="0" applyNumberFormat="1" applyFont="1" applyFill="1" applyBorder="1"/>
    <xf numFmtId="1" fontId="7" fillId="9" borderId="3" xfId="0" applyNumberFormat="1" applyFont="1" applyFill="1" applyBorder="1"/>
    <xf numFmtId="0" fontId="7" fillId="0" borderId="37" xfId="0" applyFont="1" applyBorder="1"/>
    <xf numFmtId="0" fontId="7" fillId="0" borderId="61" xfId="1" applyFont="1" applyBorder="1" applyAlignment="1">
      <alignment horizontal="right" wrapText="1"/>
    </xf>
    <xf numFmtId="1" fontId="7" fillId="9" borderId="10" xfId="1" applyNumberFormat="1" applyFont="1" applyFill="1" applyBorder="1" applyAlignment="1">
      <alignment horizontal="right"/>
    </xf>
    <xf numFmtId="0" fontId="7" fillId="0" borderId="62" xfId="0" applyFont="1" applyBorder="1" applyAlignment="1">
      <alignment horizontal="right"/>
    </xf>
    <xf numFmtId="1" fontId="7" fillId="0" borderId="28" xfId="0" applyNumberFormat="1" applyFont="1" applyBorder="1"/>
    <xf numFmtId="0" fontId="7" fillId="0" borderId="57" xfId="0" applyFont="1" applyFill="1" applyBorder="1"/>
    <xf numFmtId="0" fontId="17" fillId="0" borderId="0" xfId="0" applyFont="1"/>
    <xf numFmtId="0" fontId="3" fillId="0" borderId="0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1" fontId="7" fillId="0" borderId="21" xfId="0" applyNumberFormat="1" applyFont="1" applyBorder="1"/>
    <xf numFmtId="0" fontId="7" fillId="0" borderId="72" xfId="0" applyFont="1" applyBorder="1"/>
    <xf numFmtId="1" fontId="7" fillId="9" borderId="19" xfId="1" applyNumberFormat="1" applyFont="1" applyFill="1" applyBorder="1" applyAlignment="1">
      <alignment horizontal="right"/>
    </xf>
    <xf numFmtId="1" fontId="7" fillId="0" borderId="2" xfId="0" applyNumberFormat="1" applyFont="1" applyBorder="1"/>
    <xf numFmtId="0" fontId="7" fillId="0" borderId="33" xfId="0" applyFont="1" applyBorder="1" applyAlignment="1">
      <alignment horizontal="right"/>
    </xf>
    <xf numFmtId="0" fontId="7" fillId="0" borderId="44" xfId="0" applyFont="1" applyBorder="1"/>
    <xf numFmtId="1" fontId="7" fillId="0" borderId="15" xfId="0" applyNumberFormat="1" applyFont="1" applyBorder="1"/>
    <xf numFmtId="0" fontId="3" fillId="0" borderId="11" xfId="0" applyFont="1" applyBorder="1"/>
    <xf numFmtId="0" fontId="1" fillId="7" borderId="0" xfId="0" applyFont="1" applyFill="1" applyBorder="1"/>
    <xf numFmtId="0" fontId="7" fillId="7" borderId="0" xfId="0" applyFont="1" applyFill="1" applyBorder="1"/>
    <xf numFmtId="1" fontId="7" fillId="7" borderId="0" xfId="0" applyNumberFormat="1" applyFont="1" applyFill="1" applyBorder="1"/>
    <xf numFmtId="1" fontId="7" fillId="7" borderId="8" xfId="0" applyNumberFormat="1" applyFont="1" applyFill="1" applyBorder="1"/>
    <xf numFmtId="1" fontId="7" fillId="7" borderId="14" xfId="0" applyNumberFormat="1" applyFont="1" applyFill="1" applyBorder="1"/>
    <xf numFmtId="1" fontId="7" fillId="7" borderId="19" xfId="0" applyNumberFormat="1" applyFont="1" applyFill="1" applyBorder="1"/>
    <xf numFmtId="1" fontId="3" fillId="9" borderId="8" xfId="0" applyNumberFormat="1" applyFont="1" applyFill="1" applyBorder="1"/>
    <xf numFmtId="0" fontId="7" fillId="0" borderId="33" xfId="0" applyFont="1" applyBorder="1" applyAlignment="1"/>
    <xf numFmtId="1" fontId="3" fillId="9" borderId="14" xfId="0" applyNumberFormat="1" applyFont="1" applyFill="1" applyBorder="1"/>
    <xf numFmtId="0" fontId="7" fillId="0" borderId="75" xfId="1" applyFont="1" applyBorder="1" applyAlignment="1"/>
    <xf numFmtId="0" fontId="7" fillId="0" borderId="72" xfId="1" applyFont="1" applyBorder="1" applyAlignment="1">
      <alignment horizontal="left"/>
    </xf>
    <xf numFmtId="1" fontId="3" fillId="9" borderId="13" xfId="0" applyNumberFormat="1" applyFont="1" applyFill="1" applyBorder="1"/>
    <xf numFmtId="0" fontId="7" fillId="0" borderId="5" xfId="0" applyFont="1" applyBorder="1" applyAlignment="1">
      <alignment horizontal="right"/>
    </xf>
    <xf numFmtId="0" fontId="3" fillId="10" borderId="3" xfId="0" applyFont="1" applyFill="1" applyBorder="1"/>
    <xf numFmtId="1" fontId="3" fillId="0" borderId="59" xfId="0" applyNumberFormat="1" applyFont="1" applyBorder="1"/>
    <xf numFmtId="0" fontId="3" fillId="6" borderId="20" xfId="0" applyFont="1" applyFill="1" applyBorder="1"/>
    <xf numFmtId="0" fontId="3" fillId="6" borderId="4" xfId="0" applyFont="1" applyFill="1" applyBorder="1" applyAlignment="1">
      <alignment horizontal="right"/>
    </xf>
    <xf numFmtId="0" fontId="13" fillId="0" borderId="0" xfId="0" applyFont="1" applyBorder="1"/>
    <xf numFmtId="0" fontId="18" fillId="0" borderId="0" xfId="0" applyFont="1" applyBorder="1"/>
    <xf numFmtId="0" fontId="16" fillId="0" borderId="0" xfId="0" applyFont="1" applyBorder="1" applyAlignment="1">
      <alignment horizontal="right"/>
    </xf>
    <xf numFmtId="1" fontId="7" fillId="9" borderId="27" xfId="0" applyNumberFormat="1" applyFont="1" applyFill="1" applyBorder="1"/>
    <xf numFmtId="10" fontId="7" fillId="0" borderId="1" xfId="0" applyNumberFormat="1" applyFont="1" applyFill="1" applyBorder="1"/>
    <xf numFmtId="0" fontId="3" fillId="10" borderId="23" xfId="1" applyFont="1" applyFill="1" applyBorder="1"/>
    <xf numFmtId="0" fontId="3" fillId="10" borderId="23" xfId="1" applyFont="1" applyFill="1" applyBorder="1" applyAlignment="1">
      <alignment horizontal="right"/>
    </xf>
    <xf numFmtId="0" fontId="3" fillId="7" borderId="0" xfId="0" applyFont="1" applyFill="1" applyBorder="1"/>
    <xf numFmtId="0" fontId="7" fillId="0" borderId="17" xfId="1" applyFont="1" applyBorder="1" applyAlignment="1">
      <alignment horizontal="right"/>
    </xf>
    <xf numFmtId="0" fontId="7" fillId="0" borderId="57" xfId="1" applyFont="1" applyBorder="1" applyAlignment="1">
      <alignment horizontal="right"/>
    </xf>
    <xf numFmtId="0" fontId="3" fillId="0" borderId="23" xfId="1" applyFont="1" applyBorder="1" applyAlignment="1">
      <alignment horizontal="center"/>
    </xf>
    <xf numFmtId="0" fontId="3" fillId="0" borderId="23" xfId="1" applyFont="1" applyBorder="1" applyAlignment="1">
      <alignment horizontal="left"/>
    </xf>
    <xf numFmtId="1" fontId="7" fillId="0" borderId="61" xfId="0" applyNumberFormat="1" applyFont="1" applyBorder="1"/>
    <xf numFmtId="0" fontId="7" fillId="0" borderId="47" xfId="1" applyFont="1" applyBorder="1" applyAlignment="1">
      <alignment horizontal="left"/>
    </xf>
    <xf numFmtId="1" fontId="7" fillId="6" borderId="2" xfId="0" applyNumberFormat="1" applyFont="1" applyFill="1" applyBorder="1"/>
    <xf numFmtId="0" fontId="7" fillId="6" borderId="2" xfId="0" applyFont="1" applyFill="1" applyBorder="1"/>
    <xf numFmtId="0" fontId="7" fillId="6" borderId="23" xfId="0" applyFont="1" applyFill="1" applyBorder="1"/>
    <xf numFmtId="0" fontId="19" fillId="0" borderId="6" xfId="0" applyFont="1" applyBorder="1" applyAlignment="1">
      <alignment horizontal="right"/>
    </xf>
    <xf numFmtId="1" fontId="7" fillId="9" borderId="6" xfId="0" applyNumberFormat="1" applyFont="1" applyFill="1" applyBorder="1"/>
    <xf numFmtId="0" fontId="3" fillId="0" borderId="0" xfId="0" applyFont="1" applyFill="1" applyBorder="1"/>
    <xf numFmtId="0" fontId="7" fillId="0" borderId="43" xfId="1" applyFont="1" applyBorder="1" applyAlignment="1">
      <alignment horizontal="right"/>
    </xf>
    <xf numFmtId="0" fontId="7" fillId="0" borderId="40" xfId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6" fillId="13" borderId="1" xfId="1" applyFont="1" applyFill="1" applyBorder="1"/>
    <xf numFmtId="0" fontId="12" fillId="13" borderId="23" xfId="1" applyFont="1" applyFill="1" applyBorder="1"/>
    <xf numFmtId="1" fontId="7" fillId="0" borderId="6" xfId="0" applyNumberFormat="1" applyFont="1" applyBorder="1" applyAlignment="1">
      <alignment horizontal="right"/>
    </xf>
    <xf numFmtId="1" fontId="7" fillId="2" borderId="8" xfId="1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5" xfId="1" applyFont="1" applyBorder="1" applyAlignment="1"/>
    <xf numFmtId="0" fontId="7" fillId="0" borderId="42" xfId="1" applyFont="1" applyBorder="1" applyAlignment="1"/>
    <xf numFmtId="0" fontId="7" fillId="0" borderId="48" xfId="1" applyFont="1" applyBorder="1" applyAlignment="1"/>
    <xf numFmtId="1" fontId="7" fillId="2" borderId="14" xfId="1" applyNumberFormat="1" applyFont="1" applyFill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1" fontId="3" fillId="2" borderId="1" xfId="0" applyNumberFormat="1" applyFont="1" applyFill="1" applyBorder="1"/>
    <xf numFmtId="1" fontId="7" fillId="7" borderId="62" xfId="0" applyNumberFormat="1" applyFont="1" applyFill="1" applyBorder="1"/>
    <xf numFmtId="0" fontId="7" fillId="0" borderId="53" xfId="0" applyFont="1" applyFill="1" applyBorder="1"/>
    <xf numFmtId="0" fontId="7" fillId="0" borderId="48" xfId="0" applyFont="1" applyFill="1" applyBorder="1" applyAlignment="1">
      <alignment horizontal="right"/>
    </xf>
    <xf numFmtId="1" fontId="7" fillId="7" borderId="13" xfId="0" applyNumberFormat="1" applyFont="1" applyFill="1" applyBorder="1"/>
    <xf numFmtId="1" fontId="7" fillId="7" borderId="21" xfId="0" applyNumberFormat="1" applyFont="1" applyFill="1" applyBorder="1"/>
    <xf numFmtId="1" fontId="7" fillId="9" borderId="18" xfId="0" applyNumberFormat="1" applyFont="1" applyFill="1" applyBorder="1"/>
    <xf numFmtId="0" fontId="7" fillId="0" borderId="40" xfId="0" applyFont="1" applyFill="1" applyBorder="1"/>
    <xf numFmtId="0" fontId="7" fillId="9" borderId="8" xfId="0" applyFont="1" applyFill="1" applyBorder="1"/>
    <xf numFmtId="0" fontId="7" fillId="0" borderId="54" xfId="0" applyFont="1" applyFill="1" applyBorder="1"/>
    <xf numFmtId="0" fontId="7" fillId="0" borderId="55" xfId="0" applyFont="1" applyFill="1" applyBorder="1"/>
    <xf numFmtId="0" fontId="7" fillId="0" borderId="56" xfId="0" applyFont="1" applyFill="1" applyBorder="1"/>
    <xf numFmtId="0" fontId="7" fillId="0" borderId="17" xfId="0" applyFont="1" applyFill="1" applyBorder="1" applyAlignment="1">
      <alignment horizontal="right"/>
    </xf>
    <xf numFmtId="0" fontId="7" fillId="9" borderId="19" xfId="0" applyFont="1" applyFill="1" applyBorder="1"/>
    <xf numFmtId="0" fontId="3" fillId="0" borderId="28" xfId="0" applyFont="1" applyFill="1" applyBorder="1"/>
    <xf numFmtId="0" fontId="16" fillId="0" borderId="0" xfId="0" applyFont="1" applyFill="1" applyBorder="1"/>
    <xf numFmtId="0" fontId="4" fillId="0" borderId="1" xfId="0" applyFont="1" applyBorder="1"/>
    <xf numFmtId="0" fontId="11" fillId="0" borderId="23" xfId="0" applyFont="1" applyBorder="1"/>
    <xf numFmtId="0" fontId="7" fillId="0" borderId="3" xfId="0" applyFont="1" applyBorder="1" applyAlignment="1">
      <alignment horizontal="right"/>
    </xf>
    <xf numFmtId="0" fontId="6" fillId="13" borderId="3" xfId="1" applyFont="1" applyFill="1" applyBorder="1"/>
    <xf numFmtId="0" fontId="7" fillId="0" borderId="20" xfId="1" applyFont="1" applyBorder="1" applyAlignment="1">
      <alignment horizontal="right"/>
    </xf>
    <xf numFmtId="0" fontId="7" fillId="0" borderId="45" xfId="1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0" fontId="3" fillId="10" borderId="0" xfId="1" applyFont="1" applyFill="1" applyBorder="1"/>
    <xf numFmtId="0" fontId="3" fillId="10" borderId="0" xfId="1" applyFont="1" applyFill="1" applyBorder="1" applyAlignment="1">
      <alignment horizontal="right"/>
    </xf>
    <xf numFmtId="0" fontId="6" fillId="14" borderId="3" xfId="1" applyFont="1" applyFill="1" applyBorder="1"/>
    <xf numFmtId="1" fontId="7" fillId="9" borderId="20" xfId="0" applyNumberFormat="1" applyFont="1" applyFill="1" applyBorder="1"/>
    <xf numFmtId="9" fontId="1" fillId="0" borderId="0" xfId="0" applyNumberFormat="1" applyFont="1"/>
    <xf numFmtId="1" fontId="7" fillId="2" borderId="14" xfId="1" applyNumberFormat="1" applyFont="1" applyFill="1" applyBorder="1" applyAlignment="1">
      <alignment horizontal="right"/>
    </xf>
    <xf numFmtId="0" fontId="7" fillId="7" borderId="14" xfId="1" applyFont="1" applyFill="1" applyBorder="1" applyAlignment="1">
      <alignment horizontal="right"/>
    </xf>
    <xf numFmtId="1" fontId="7" fillId="7" borderId="14" xfId="1" applyNumberFormat="1" applyFont="1" applyFill="1" applyBorder="1" applyAlignment="1">
      <alignment horizontal="right"/>
    </xf>
    <xf numFmtId="1" fontId="7" fillId="7" borderId="10" xfId="0" applyNumberFormat="1" applyFont="1" applyFill="1" applyBorder="1"/>
    <xf numFmtId="1" fontId="3" fillId="0" borderId="3" xfId="1" applyNumberFormat="1" applyFont="1" applyFill="1" applyBorder="1" applyAlignment="1">
      <alignment horizontal="center"/>
    </xf>
    <xf numFmtId="0" fontId="7" fillId="7" borderId="14" xfId="0" applyFont="1" applyFill="1" applyBorder="1"/>
    <xf numFmtId="0" fontId="7" fillId="7" borderId="19" xfId="0" applyFont="1" applyFill="1" applyBorder="1"/>
    <xf numFmtId="1" fontId="7" fillId="7" borderId="22" xfId="0" applyNumberFormat="1" applyFont="1" applyFill="1" applyBorder="1"/>
    <xf numFmtId="0" fontId="7" fillId="0" borderId="47" xfId="1" applyFont="1" applyBorder="1" applyAlignment="1">
      <alignment horizontal="right" wrapText="1"/>
    </xf>
    <xf numFmtId="1" fontId="7" fillId="0" borderId="62" xfId="0" applyNumberFormat="1" applyFont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20" fillId="0" borderId="0" xfId="0" applyFont="1"/>
    <xf numFmtId="1" fontId="21" fillId="0" borderId="0" xfId="0" applyNumberFormat="1" applyFont="1"/>
    <xf numFmtId="0" fontId="24" fillId="6" borderId="0" xfId="1" applyFont="1" applyFill="1" applyBorder="1"/>
    <xf numFmtId="0" fontId="23" fillId="3" borderId="18" xfId="1" applyFont="1" applyFill="1" applyBorder="1"/>
    <xf numFmtId="0" fontId="24" fillId="6" borderId="5" xfId="1" applyFont="1" applyFill="1" applyBorder="1"/>
    <xf numFmtId="0" fontId="24" fillId="15" borderId="4" xfId="1" applyFont="1" applyFill="1" applyBorder="1"/>
    <xf numFmtId="0" fontId="24" fillId="15" borderId="4" xfId="1" applyFont="1" applyFill="1" applyBorder="1" applyAlignment="1">
      <alignment horizontal="right"/>
    </xf>
    <xf numFmtId="1" fontId="7" fillId="7" borderId="7" xfId="0" applyNumberFormat="1" applyFont="1" applyFill="1" applyBorder="1"/>
    <xf numFmtId="1" fontId="3" fillId="7" borderId="1" xfId="0" applyNumberFormat="1" applyFont="1" applyFill="1" applyBorder="1"/>
    <xf numFmtId="1" fontId="7" fillId="7" borderId="3" xfId="0" applyNumberFormat="1" applyFont="1" applyFill="1" applyBorder="1"/>
    <xf numFmtId="0" fontId="27" fillId="16" borderId="0" xfId="0" applyFont="1" applyFill="1" applyAlignment="1">
      <alignment vertical="center"/>
    </xf>
    <xf numFmtId="164" fontId="28" fillId="16" borderId="0" xfId="0" applyNumberFormat="1" applyFont="1" applyFill="1" applyAlignment="1">
      <alignment vertical="center"/>
    </xf>
    <xf numFmtId="165" fontId="28" fillId="16" borderId="0" xfId="0" applyNumberFormat="1" applyFont="1" applyFill="1" applyAlignment="1">
      <alignment vertical="center"/>
    </xf>
    <xf numFmtId="0" fontId="28" fillId="16" borderId="0" xfId="0" applyFont="1" applyFill="1" applyAlignment="1">
      <alignment vertical="center"/>
    </xf>
    <xf numFmtId="0" fontId="28" fillId="16" borderId="0" xfId="0" applyFont="1" applyFill="1" applyAlignment="1">
      <alignment horizontal="right"/>
    </xf>
    <xf numFmtId="164" fontId="28" fillId="16" borderId="0" xfId="0" applyNumberFormat="1" applyFont="1" applyFill="1" applyAlignment="1">
      <alignment horizontal="right"/>
    </xf>
    <xf numFmtId="165" fontId="28" fillId="16" borderId="0" xfId="0" applyNumberFormat="1" applyFont="1" applyFill="1" applyAlignment="1">
      <alignment horizontal="right"/>
    </xf>
    <xf numFmtId="0" fontId="28" fillId="16" borderId="11" xfId="0" applyFont="1" applyFill="1" applyBorder="1" applyAlignment="1">
      <alignment horizontal="center"/>
    </xf>
    <xf numFmtId="164" fontId="28" fillId="16" borderId="44" xfId="0" applyNumberFormat="1" applyFont="1" applyFill="1" applyBorder="1" applyAlignment="1">
      <alignment horizontal="center"/>
    </xf>
    <xf numFmtId="164" fontId="28" fillId="16" borderId="74" xfId="0" applyNumberFormat="1" applyFont="1" applyFill="1" applyBorder="1" applyAlignment="1">
      <alignment horizontal="center"/>
    </xf>
    <xf numFmtId="164" fontId="28" fillId="16" borderId="24" xfId="0" applyNumberFormat="1" applyFont="1" applyFill="1" applyBorder="1" applyAlignment="1">
      <alignment horizontal="center"/>
    </xf>
    <xf numFmtId="165" fontId="28" fillId="16" borderId="74" xfId="0" applyNumberFormat="1" applyFont="1" applyFill="1" applyBorder="1" applyAlignment="1">
      <alignment horizontal="center"/>
    </xf>
    <xf numFmtId="0" fontId="28" fillId="16" borderId="25" xfId="0" applyFont="1" applyFill="1" applyBorder="1" applyAlignment="1">
      <alignment horizontal="center"/>
    </xf>
    <xf numFmtId="0" fontId="28" fillId="16" borderId="0" xfId="0" applyFont="1" applyFill="1" applyAlignment="1">
      <alignment horizontal="center"/>
    </xf>
    <xf numFmtId="49" fontId="29" fillId="16" borderId="18" xfId="0" applyNumberFormat="1" applyFont="1" applyFill="1" applyBorder="1" applyAlignment="1">
      <alignment horizontal="center"/>
    </xf>
    <xf numFmtId="164" fontId="28" fillId="16" borderId="63" xfId="0" applyNumberFormat="1" applyFont="1" applyFill="1" applyBorder="1" applyAlignment="1">
      <alignment horizontal="center"/>
    </xf>
    <xf numFmtId="164" fontId="28" fillId="16" borderId="78" xfId="0" applyNumberFormat="1" applyFont="1" applyFill="1" applyBorder="1" applyAlignment="1">
      <alignment horizontal="center"/>
    </xf>
    <xf numFmtId="164" fontId="28" fillId="16" borderId="28" xfId="0" applyNumberFormat="1" applyFont="1" applyFill="1" applyBorder="1" applyAlignment="1">
      <alignment horizontal="center"/>
    </xf>
    <xf numFmtId="165" fontId="28" fillId="16" borderId="78" xfId="0" applyNumberFormat="1" applyFont="1" applyFill="1" applyBorder="1" applyAlignment="1">
      <alignment horizontal="center"/>
    </xf>
    <xf numFmtId="166" fontId="29" fillId="16" borderId="3" xfId="0" applyNumberFormat="1" applyFont="1" applyFill="1" applyBorder="1"/>
    <xf numFmtId="164" fontId="28" fillId="16" borderId="66" xfId="0" applyNumberFormat="1" applyFont="1" applyFill="1" applyBorder="1"/>
    <xf numFmtId="165" fontId="28" fillId="16" borderId="66" xfId="0" applyNumberFormat="1" applyFont="1" applyFill="1" applyBorder="1"/>
    <xf numFmtId="164" fontId="28" fillId="16" borderId="23" xfId="0" applyNumberFormat="1" applyFont="1" applyFill="1" applyBorder="1"/>
    <xf numFmtId="0" fontId="28" fillId="16" borderId="25" xfId="0" applyFont="1" applyFill="1" applyBorder="1"/>
    <xf numFmtId="0" fontId="28" fillId="16" borderId="0" xfId="0" applyFont="1" applyFill="1"/>
    <xf numFmtId="167" fontId="28" fillId="0" borderId="22" xfId="0" applyNumberFormat="1" applyFont="1" applyBorder="1" applyAlignment="1" applyProtection="1">
      <alignment horizontal="left"/>
      <protection locked="0"/>
    </xf>
    <xf numFmtId="168" fontId="30" fillId="0" borderId="73" xfId="0" applyNumberFormat="1" applyFont="1" applyBorder="1" applyAlignment="1" applyProtection="1">
      <alignment horizontal="right"/>
      <protection locked="0"/>
    </xf>
    <xf numFmtId="164" fontId="28" fillId="0" borderId="74" xfId="0" applyNumberFormat="1" applyFont="1" applyFill="1" applyBorder="1" applyProtection="1">
      <protection locked="0"/>
    </xf>
    <xf numFmtId="165" fontId="28" fillId="16" borderId="74" xfId="0" applyNumberFormat="1" applyFont="1" applyFill="1" applyBorder="1"/>
    <xf numFmtId="164" fontId="28" fillId="0" borderId="24" xfId="0" applyNumberFormat="1" applyFont="1" applyFill="1" applyBorder="1" applyProtection="1">
      <protection locked="0"/>
    </xf>
    <xf numFmtId="164" fontId="28" fillId="0" borderId="73" xfId="0" applyNumberFormat="1" applyFont="1" applyFill="1" applyBorder="1" applyProtection="1">
      <protection locked="0"/>
    </xf>
    <xf numFmtId="165" fontId="28" fillId="16" borderId="73" xfId="0" applyNumberFormat="1" applyFont="1" applyFill="1" applyBorder="1"/>
    <xf numFmtId="164" fontId="28" fillId="0" borderId="26" xfId="0" applyNumberFormat="1" applyFont="1" applyFill="1" applyBorder="1" applyProtection="1">
      <protection locked="0"/>
    </xf>
    <xf numFmtId="3" fontId="30" fillId="0" borderId="73" xfId="0" applyNumberFormat="1" applyFont="1" applyBorder="1" applyAlignment="1" applyProtection="1">
      <alignment horizontal="right"/>
      <protection locked="0"/>
    </xf>
    <xf numFmtId="168" fontId="28" fillId="0" borderId="73" xfId="0" applyNumberFormat="1" applyFont="1" applyBorder="1" applyAlignment="1" applyProtection="1">
      <alignment horizontal="right"/>
      <protection locked="0"/>
    </xf>
    <xf numFmtId="166" fontId="28" fillId="0" borderId="22" xfId="0" applyNumberFormat="1" applyFont="1" applyFill="1" applyBorder="1" applyProtection="1">
      <protection locked="0"/>
    </xf>
    <xf numFmtId="166" fontId="28" fillId="0" borderId="18" xfId="0" applyNumberFormat="1" applyFont="1" applyFill="1" applyBorder="1" applyProtection="1">
      <protection locked="0"/>
    </xf>
    <xf numFmtId="164" fontId="28" fillId="0" borderId="78" xfId="0" applyNumberFormat="1" applyFont="1" applyFill="1" applyBorder="1" applyProtection="1">
      <protection locked="0"/>
    </xf>
    <xf numFmtId="165" fontId="28" fillId="16" borderId="78" xfId="0" applyNumberFormat="1" applyFont="1" applyFill="1" applyBorder="1"/>
    <xf numFmtId="164" fontId="28" fillId="0" borderId="28" xfId="0" applyNumberFormat="1" applyFont="1" applyFill="1" applyBorder="1" applyProtection="1">
      <protection locked="0"/>
    </xf>
    <xf numFmtId="166" fontId="28" fillId="16" borderId="0" xfId="0" applyNumberFormat="1" applyFont="1" applyFill="1"/>
    <xf numFmtId="164" fontId="28" fillId="16" borderId="0" xfId="0" applyNumberFormat="1" applyFont="1" applyFill="1"/>
    <xf numFmtId="165" fontId="28" fillId="16" borderId="0" xfId="0" applyNumberFormat="1" applyFont="1" applyFill="1"/>
    <xf numFmtId="167" fontId="28" fillId="0" borderId="22" xfId="0" applyNumberFormat="1" applyFont="1" applyBorder="1" applyProtection="1">
      <protection locked="0"/>
    </xf>
    <xf numFmtId="166" fontId="28" fillId="0" borderId="22" xfId="0" applyNumberFormat="1" applyFont="1" applyFill="1" applyBorder="1" applyAlignment="1" applyProtection="1">
      <alignment horizontal="left"/>
      <protection locked="0"/>
    </xf>
    <xf numFmtId="3" fontId="30" fillId="0" borderId="73" xfId="0" applyNumberFormat="1" applyFont="1" applyFill="1" applyBorder="1" applyAlignment="1" applyProtection="1">
      <alignment horizontal="right"/>
      <protection locked="0"/>
    </xf>
    <xf numFmtId="3" fontId="28" fillId="0" borderId="73" xfId="0" applyNumberFormat="1" applyFont="1" applyFill="1" applyBorder="1" applyAlignment="1" applyProtection="1">
      <alignment horizontal="right"/>
      <protection locked="0"/>
    </xf>
    <xf numFmtId="3" fontId="28" fillId="0" borderId="78" xfId="0" applyNumberFormat="1" applyFont="1" applyFill="1" applyBorder="1" applyProtection="1">
      <protection locked="0"/>
    </xf>
    <xf numFmtId="166" fontId="28" fillId="16" borderId="0" xfId="0" applyNumberFormat="1" applyFont="1" applyFill="1" applyBorder="1"/>
    <xf numFmtId="164" fontId="28" fillId="16" borderId="0" xfId="0" applyNumberFormat="1" applyFont="1" applyFill="1" applyBorder="1"/>
    <xf numFmtId="165" fontId="28" fillId="16" borderId="0" xfId="0" applyNumberFormat="1" applyFont="1" applyFill="1" applyBorder="1"/>
    <xf numFmtId="164" fontId="28" fillId="16" borderId="2" xfId="0" applyNumberFormat="1" applyFont="1" applyFill="1" applyBorder="1"/>
    <xf numFmtId="0" fontId="28" fillId="16" borderId="0" xfId="0" applyFont="1" applyFill="1" applyBorder="1"/>
    <xf numFmtId="164" fontId="28" fillId="16" borderId="66" xfId="0" applyNumberFormat="1" applyFont="1" applyFill="1" applyBorder="1" applyProtection="1"/>
    <xf numFmtId="165" fontId="28" fillId="16" borderId="66" xfId="0" applyNumberFormat="1" applyFont="1" applyFill="1" applyBorder="1" applyProtection="1"/>
    <xf numFmtId="164" fontId="28" fillId="16" borderId="23" xfId="0" applyNumberFormat="1" applyFont="1" applyFill="1" applyBorder="1" applyProtection="1"/>
    <xf numFmtId="166" fontId="29" fillId="16" borderId="18" xfId="0" applyNumberFormat="1" applyFont="1" applyFill="1" applyBorder="1"/>
    <xf numFmtId="164" fontId="28" fillId="16" borderId="78" xfId="0" applyNumberFormat="1" applyFont="1" applyFill="1" applyBorder="1" applyProtection="1"/>
    <xf numFmtId="165" fontId="28" fillId="16" borderId="78" xfId="0" applyNumberFormat="1" applyFont="1" applyFill="1" applyBorder="1" applyProtection="1"/>
    <xf numFmtId="164" fontId="28" fillId="16" borderId="28" xfId="0" applyNumberFormat="1" applyFont="1" applyFill="1" applyBorder="1" applyProtection="1"/>
    <xf numFmtId="166" fontId="29" fillId="16" borderId="79" xfId="0" applyNumberFormat="1" applyFont="1" applyFill="1" applyBorder="1"/>
    <xf numFmtId="164" fontId="28" fillId="0" borderId="80" xfId="0" applyNumberFormat="1" applyFont="1" applyFill="1" applyBorder="1" applyProtection="1">
      <protection locked="0"/>
    </xf>
    <xf numFmtId="165" fontId="28" fillId="16" borderId="80" xfId="0" applyNumberFormat="1" applyFont="1" applyFill="1" applyBorder="1"/>
    <xf numFmtId="164" fontId="28" fillId="0" borderId="81" xfId="0" applyNumberFormat="1" applyFont="1" applyFill="1" applyBorder="1" applyProtection="1">
      <protection locked="0"/>
    </xf>
    <xf numFmtId="166" fontId="29" fillId="16" borderId="82" xfId="0" applyNumberFormat="1" applyFont="1" applyFill="1" applyBorder="1"/>
    <xf numFmtId="164" fontId="28" fillId="0" borderId="83" xfId="0" applyNumberFormat="1" applyFont="1" applyFill="1" applyBorder="1" applyProtection="1">
      <protection locked="0"/>
    </xf>
    <xf numFmtId="165" fontId="28" fillId="16" borderId="83" xfId="0" applyNumberFormat="1" applyFont="1" applyFill="1" applyBorder="1"/>
    <xf numFmtId="164" fontId="28" fillId="0" borderId="84" xfId="0" applyNumberFormat="1" applyFont="1" applyFill="1" applyBorder="1" applyProtection="1">
      <protection locked="0"/>
    </xf>
    <xf numFmtId="0" fontId="28" fillId="7" borderId="0" xfId="0" applyFont="1" applyFill="1" applyAlignment="1">
      <alignment vertical="center"/>
    </xf>
    <xf numFmtId="0" fontId="28" fillId="7" borderId="0" xfId="0" applyFont="1" applyFill="1" applyAlignment="1">
      <alignment horizontal="right"/>
    </xf>
    <xf numFmtId="165" fontId="28" fillId="16" borderId="24" xfId="0" applyNumberFormat="1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165" fontId="28" fillId="16" borderId="28" xfId="0" applyNumberFormat="1" applyFont="1" applyFill="1" applyBorder="1" applyAlignment="1">
      <alignment horizontal="center"/>
    </xf>
    <xf numFmtId="165" fontId="28" fillId="16" borderId="23" xfId="0" applyNumberFormat="1" applyFont="1" applyFill="1" applyBorder="1"/>
    <xf numFmtId="0" fontId="28" fillId="7" borderId="25" xfId="0" applyFont="1" applyFill="1" applyBorder="1"/>
    <xf numFmtId="166" fontId="28" fillId="0" borderId="8" xfId="0" applyNumberFormat="1" applyFont="1" applyFill="1" applyBorder="1" applyProtection="1">
      <protection locked="0"/>
    </xf>
    <xf numFmtId="3" fontId="28" fillId="0" borderId="85" xfId="0" applyNumberFormat="1" applyFont="1" applyFill="1" applyBorder="1" applyAlignment="1">
      <alignment horizontal="right"/>
    </xf>
    <xf numFmtId="164" fontId="28" fillId="0" borderId="39" xfId="0" applyNumberFormat="1" applyFont="1" applyFill="1" applyBorder="1" applyProtection="1">
      <protection locked="0"/>
    </xf>
    <xf numFmtId="165" fontId="28" fillId="16" borderId="68" xfId="0" applyNumberFormat="1" applyFont="1" applyFill="1" applyBorder="1"/>
    <xf numFmtId="166" fontId="28" fillId="0" borderId="14" xfId="0" applyNumberFormat="1" applyFont="1" applyFill="1" applyBorder="1" applyProtection="1">
      <protection locked="0"/>
    </xf>
    <xf numFmtId="164" fontId="28" fillId="0" borderId="77" xfId="0" applyNumberFormat="1" applyFont="1" applyFill="1" applyBorder="1" applyProtection="1">
      <protection locked="0"/>
    </xf>
    <xf numFmtId="164" fontId="28" fillId="0" borderId="42" xfId="0" applyNumberFormat="1" applyFont="1" applyFill="1" applyBorder="1" applyProtection="1">
      <protection locked="0"/>
    </xf>
    <xf numFmtId="165" fontId="28" fillId="16" borderId="53" xfId="0" applyNumberFormat="1" applyFont="1" applyFill="1" applyBorder="1"/>
    <xf numFmtId="164" fontId="28" fillId="0" borderId="0" xfId="0" applyNumberFormat="1" applyFont="1" applyFill="1" applyBorder="1" applyProtection="1">
      <protection locked="0"/>
    </xf>
    <xf numFmtId="165" fontId="28" fillId="16" borderId="69" xfId="0" applyNumberFormat="1" applyFont="1" applyFill="1" applyBorder="1"/>
    <xf numFmtId="165" fontId="28" fillId="16" borderId="52" xfId="0" applyNumberFormat="1" applyFont="1" applyFill="1" applyBorder="1"/>
    <xf numFmtId="164" fontId="28" fillId="0" borderId="5" xfId="0" applyNumberFormat="1" applyFont="1" applyFill="1" applyBorder="1" applyProtection="1">
      <protection locked="0"/>
    </xf>
    <xf numFmtId="165" fontId="28" fillId="16" borderId="65" xfId="0" applyNumberFormat="1" applyFont="1" applyFill="1" applyBorder="1"/>
    <xf numFmtId="0" fontId="28" fillId="7" borderId="0" xfId="0" applyFont="1" applyFill="1"/>
    <xf numFmtId="3" fontId="28" fillId="16" borderId="66" xfId="0" applyNumberFormat="1" applyFont="1" applyFill="1" applyBorder="1"/>
    <xf numFmtId="165" fontId="28" fillId="16" borderId="3" xfId="0" applyNumberFormat="1" applyFont="1" applyFill="1" applyBorder="1"/>
    <xf numFmtId="166" fontId="28" fillId="16" borderId="3" xfId="0" applyNumberFormat="1" applyFont="1" applyFill="1" applyBorder="1"/>
    <xf numFmtId="3" fontId="28" fillId="16" borderId="76" xfId="0" applyNumberFormat="1" applyFont="1" applyFill="1" applyBorder="1"/>
    <xf numFmtId="164" fontId="28" fillId="16" borderId="76" xfId="0" applyNumberFormat="1" applyFont="1" applyFill="1" applyBorder="1"/>
    <xf numFmtId="164" fontId="28" fillId="16" borderId="9" xfId="0" applyNumberFormat="1" applyFont="1" applyFill="1" applyBorder="1"/>
    <xf numFmtId="165" fontId="28" fillId="16" borderId="71" xfId="0" applyNumberFormat="1" applyFont="1" applyFill="1" applyBorder="1"/>
    <xf numFmtId="164" fontId="28" fillId="16" borderId="47" xfId="0" applyNumberFormat="1" applyFont="1" applyFill="1" applyBorder="1"/>
    <xf numFmtId="166" fontId="28" fillId="0" borderId="8" xfId="0" applyNumberFormat="1" applyFont="1" applyFill="1" applyBorder="1" applyAlignment="1">
      <alignment horizontal="left"/>
    </xf>
    <xf numFmtId="3" fontId="28" fillId="0" borderId="77" xfId="0" applyNumberFormat="1" applyFont="1" applyFill="1" applyBorder="1" applyAlignment="1">
      <alignment horizontal="right"/>
    </xf>
    <xf numFmtId="164" fontId="28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6" fontId="28" fillId="0" borderId="14" xfId="0" applyNumberFormat="1" applyFont="1" applyFill="1" applyBorder="1" applyAlignment="1" applyProtection="1">
      <alignment horizontal="left"/>
      <protection locked="0"/>
    </xf>
    <xf numFmtId="3" fontId="28" fillId="0" borderId="77" xfId="0" applyNumberFormat="1" applyFont="1" applyFill="1" applyBorder="1" applyAlignment="1" applyProtection="1">
      <alignment horizontal="right"/>
      <protection locked="0"/>
    </xf>
    <xf numFmtId="164" fontId="28" fillId="0" borderId="42" xfId="0" applyNumberFormat="1" applyFont="1" applyFill="1" applyBorder="1" applyAlignment="1" applyProtection="1">
      <alignment horizontal="right"/>
      <protection locked="0"/>
    </xf>
    <xf numFmtId="166" fontId="28" fillId="0" borderId="19" xfId="0" applyNumberFormat="1" applyFont="1" applyFill="1" applyBorder="1" applyProtection="1">
      <protection locked="0"/>
    </xf>
    <xf numFmtId="3" fontId="28" fillId="0" borderId="86" xfId="0" applyNumberFormat="1" applyFont="1" applyFill="1" applyBorder="1" applyAlignment="1" applyProtection="1">
      <alignment horizontal="right"/>
      <protection locked="0"/>
    </xf>
    <xf numFmtId="164" fontId="28" fillId="0" borderId="33" xfId="0" applyNumberFormat="1" applyFont="1" applyFill="1" applyBorder="1" applyAlignment="1" applyProtection="1">
      <alignment horizontal="right"/>
      <protection locked="0"/>
    </xf>
    <xf numFmtId="164" fontId="28" fillId="0" borderId="33" xfId="0" applyNumberFormat="1" applyFont="1" applyFill="1" applyBorder="1" applyProtection="1">
      <protection locked="0"/>
    </xf>
    <xf numFmtId="3" fontId="28" fillId="16" borderId="35" xfId="0" applyNumberFormat="1" applyFont="1" applyFill="1" applyBorder="1" applyAlignment="1">
      <alignment horizontal="right"/>
    </xf>
    <xf numFmtId="164" fontId="28" fillId="16" borderId="36" xfId="0" applyNumberFormat="1" applyFont="1" applyFill="1" applyBorder="1" applyAlignment="1">
      <alignment horizontal="right"/>
    </xf>
    <xf numFmtId="164" fontId="28" fillId="16" borderId="36" xfId="0" applyNumberFormat="1" applyFont="1" applyFill="1" applyBorder="1"/>
    <xf numFmtId="165" fontId="28" fillId="16" borderId="59" xfId="0" applyNumberFormat="1" applyFont="1" applyFill="1" applyBorder="1"/>
    <xf numFmtId="164" fontId="28" fillId="16" borderId="48" xfId="0" applyNumberFormat="1" applyFont="1" applyFill="1" applyBorder="1"/>
    <xf numFmtId="164" fontId="28" fillId="0" borderId="39" xfId="0" applyNumberFormat="1" applyFont="1" applyFill="1" applyBorder="1" applyAlignment="1">
      <alignment horizontal="right"/>
    </xf>
    <xf numFmtId="164" fontId="28" fillId="0" borderId="39" xfId="0" applyNumberFormat="1" applyFont="1" applyFill="1" applyBorder="1"/>
    <xf numFmtId="166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Border="1" applyAlignment="1" applyProtection="1">
      <alignment horizontal="left"/>
      <protection locked="0"/>
    </xf>
    <xf numFmtId="3" fontId="28" fillId="0" borderId="77" xfId="0" applyNumberFormat="1" applyFont="1" applyBorder="1" applyAlignment="1" applyProtection="1">
      <alignment horizontal="right"/>
      <protection locked="0"/>
    </xf>
    <xf numFmtId="168" fontId="28" fillId="0" borderId="42" xfId="0" applyNumberFormat="1" applyFont="1" applyBorder="1" applyAlignment="1" applyProtection="1">
      <alignment horizontal="right"/>
      <protection locked="0"/>
    </xf>
    <xf numFmtId="166" fontId="28" fillId="0" borderId="18" xfId="0" applyNumberFormat="1" applyFont="1" applyFill="1" applyBorder="1" applyAlignment="1" applyProtection="1">
      <alignment horizontal="left"/>
      <protection locked="0"/>
    </xf>
    <xf numFmtId="3" fontId="28" fillId="0" borderId="78" xfId="0" applyNumberFormat="1" applyFont="1" applyFill="1" applyBorder="1" applyAlignment="1" applyProtection="1">
      <alignment horizontal="right"/>
      <protection locked="0"/>
    </xf>
    <xf numFmtId="165" fontId="28" fillId="16" borderId="28" xfId="0" applyNumberFormat="1" applyFont="1" applyFill="1" applyBorder="1"/>
    <xf numFmtId="166" fontId="28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8" fillId="7" borderId="0" xfId="0" applyFont="1" applyFill="1" applyBorder="1"/>
    <xf numFmtId="3" fontId="28" fillId="16" borderId="66" xfId="0" applyNumberFormat="1" applyFont="1" applyFill="1" applyBorder="1" applyProtection="1"/>
    <xf numFmtId="164" fontId="28" fillId="7" borderId="0" xfId="0" applyNumberFormat="1" applyFont="1" applyFill="1"/>
    <xf numFmtId="165" fontId="28" fillId="7" borderId="0" xfId="0" applyNumberFormat="1" applyFont="1" applyFill="1"/>
    <xf numFmtId="0" fontId="31" fillId="17" borderId="1" xfId="1" applyFont="1" applyFill="1" applyBorder="1" applyAlignment="1">
      <alignment horizontal="left"/>
    </xf>
    <xf numFmtId="1" fontId="5" fillId="0" borderId="0" xfId="0" applyNumberFormat="1" applyFont="1"/>
    <xf numFmtId="0" fontId="31" fillId="17" borderId="35" xfId="1" applyFont="1" applyFill="1" applyBorder="1" applyAlignment="1">
      <alignment horizontal="left"/>
    </xf>
    <xf numFmtId="0" fontId="32" fillId="0" borderId="0" xfId="0" applyFont="1"/>
    <xf numFmtId="1" fontId="7" fillId="7" borderId="9" xfId="0" applyNumberFormat="1" applyFont="1" applyFill="1" applyBorder="1"/>
    <xf numFmtId="1" fontId="7" fillId="7" borderId="16" xfId="0" applyNumberFormat="1" applyFont="1" applyFill="1" applyBorder="1"/>
    <xf numFmtId="1" fontId="7" fillId="7" borderId="5" xfId="0" applyNumberFormat="1" applyFont="1" applyFill="1" applyBorder="1"/>
    <xf numFmtId="1" fontId="7" fillId="7" borderId="4" xfId="0" applyNumberFormat="1" applyFont="1" applyFill="1" applyBorder="1"/>
    <xf numFmtId="0" fontId="5" fillId="0" borderId="0" xfId="0" applyFont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25" fillId="0" borderId="0" xfId="0" applyFont="1" applyBorder="1" applyAlignment="1"/>
    <xf numFmtId="0" fontId="34" fillId="0" borderId="1" xfId="1" applyFont="1" applyBorder="1" applyAlignment="1">
      <alignment horizontal="center" wrapText="1"/>
    </xf>
    <xf numFmtId="0" fontId="31" fillId="0" borderId="1" xfId="1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31" fillId="0" borderId="3" xfId="1" applyFont="1" applyBorder="1" applyAlignment="1">
      <alignment horizontal="center"/>
    </xf>
    <xf numFmtId="1" fontId="31" fillId="0" borderId="3" xfId="1" applyNumberFormat="1" applyFont="1" applyFill="1" applyBorder="1" applyAlignment="1">
      <alignment horizontal="center"/>
    </xf>
    <xf numFmtId="1" fontId="35" fillId="2" borderId="23" xfId="1" applyNumberFormat="1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1" xfId="0" applyFont="1" applyBorder="1"/>
    <xf numFmtId="0" fontId="31" fillId="0" borderId="2" xfId="0" applyFont="1" applyBorder="1"/>
    <xf numFmtId="0" fontId="31" fillId="0" borderId="3" xfId="0" applyFont="1" applyBorder="1"/>
    <xf numFmtId="0" fontId="31" fillId="0" borderId="1" xfId="1" applyFont="1" applyBorder="1"/>
    <xf numFmtId="0" fontId="31" fillId="0" borderId="5" xfId="1" applyFont="1" applyBorder="1"/>
    <xf numFmtId="0" fontId="23" fillId="3" borderId="3" xfId="1" applyFont="1" applyFill="1" applyBorder="1"/>
    <xf numFmtId="1" fontId="31" fillId="0" borderId="1" xfId="0" applyNumberFormat="1" applyFont="1" applyFill="1" applyBorder="1"/>
    <xf numFmtId="1" fontId="31" fillId="0" borderId="3" xfId="0" applyNumberFormat="1" applyFont="1" applyFill="1" applyBorder="1"/>
    <xf numFmtId="1" fontId="31" fillId="2" borderId="23" xfId="0" applyNumberFormat="1" applyFont="1" applyFill="1" applyBorder="1"/>
    <xf numFmtId="1" fontId="31" fillId="0" borderId="3" xfId="0" applyNumberFormat="1" applyFont="1" applyBorder="1"/>
    <xf numFmtId="1" fontId="31" fillId="0" borderId="2" xfId="0" applyNumberFormat="1" applyFont="1" applyBorder="1"/>
    <xf numFmtId="0" fontId="24" fillId="0" borderId="6" xfId="1" applyFont="1" applyBorder="1" applyAlignment="1">
      <alignment horizontal="left"/>
    </xf>
    <xf numFmtId="0" fontId="24" fillId="0" borderId="7" xfId="1" applyFont="1" applyBorder="1"/>
    <xf numFmtId="0" fontId="24" fillId="0" borderId="8" xfId="1" applyFont="1" applyBorder="1"/>
    <xf numFmtId="1" fontId="24" fillId="7" borderId="62" xfId="0" applyNumberFormat="1" applyFont="1" applyFill="1" applyBorder="1"/>
    <xf numFmtId="1" fontId="24" fillId="7" borderId="10" xfId="0" applyNumberFormat="1" applyFont="1" applyFill="1" applyBorder="1"/>
    <xf numFmtId="1" fontId="24" fillId="2" borderId="61" xfId="0" applyNumberFormat="1" applyFont="1" applyFill="1" applyBorder="1"/>
    <xf numFmtId="1" fontId="24" fillId="0" borderId="11" xfId="0" applyNumberFormat="1" applyFont="1" applyBorder="1"/>
    <xf numFmtId="1" fontId="24" fillId="7" borderId="9" xfId="0" applyNumberFormat="1" applyFont="1" applyFill="1" applyBorder="1"/>
    <xf numFmtId="0" fontId="24" fillId="0" borderId="15" xfId="1" applyFont="1" applyBorder="1" applyAlignment="1">
      <alignment horizontal="left"/>
    </xf>
    <xf numFmtId="0" fontId="24" fillId="0" borderId="16" xfId="1" applyFont="1" applyBorder="1"/>
    <xf numFmtId="0" fontId="24" fillId="0" borderId="14" xfId="1" applyFont="1" applyBorder="1"/>
    <xf numFmtId="1" fontId="24" fillId="7" borderId="15" xfId="0" applyNumberFormat="1" applyFont="1" applyFill="1" applyBorder="1"/>
    <xf numFmtId="1" fontId="24" fillId="7" borderId="14" xfId="0" applyNumberFormat="1" applyFont="1" applyFill="1" applyBorder="1"/>
    <xf numFmtId="1" fontId="24" fillId="2" borderId="48" xfId="0" applyNumberFormat="1" applyFont="1" applyFill="1" applyBorder="1"/>
    <xf numFmtId="1" fontId="24" fillId="0" borderId="14" xfId="0" applyNumberFormat="1" applyFont="1" applyBorder="1"/>
    <xf numFmtId="1" fontId="24" fillId="7" borderId="16" xfId="0" applyNumberFormat="1" applyFont="1" applyFill="1" applyBorder="1"/>
    <xf numFmtId="0" fontId="24" fillId="0" borderId="12" xfId="1" applyFont="1" applyBorder="1"/>
    <xf numFmtId="0" fontId="24" fillId="0" borderId="17" xfId="1" applyFont="1" applyBorder="1"/>
    <xf numFmtId="1" fontId="24" fillId="7" borderId="7" xfId="0" applyNumberFormat="1" applyFont="1" applyFill="1" applyBorder="1"/>
    <xf numFmtId="1" fontId="24" fillId="7" borderId="18" xfId="0" applyNumberFormat="1" applyFont="1" applyFill="1" applyBorder="1"/>
    <xf numFmtId="1" fontId="24" fillId="2" borderId="7" xfId="0" applyNumberFormat="1" applyFont="1" applyFill="1" applyBorder="1"/>
    <xf numFmtId="1" fontId="24" fillId="7" borderId="8" xfId="0" applyNumberFormat="1" applyFont="1" applyFill="1" applyBorder="1"/>
    <xf numFmtId="1" fontId="24" fillId="7" borderId="5" xfId="0" applyNumberFormat="1" applyFont="1" applyFill="1" applyBorder="1"/>
    <xf numFmtId="0" fontId="31" fillId="0" borderId="2" xfId="1" applyFont="1" applyBorder="1"/>
    <xf numFmtId="0" fontId="23" fillId="4" borderId="3" xfId="1" applyFont="1" applyFill="1" applyBorder="1"/>
    <xf numFmtId="1" fontId="31" fillId="7" borderId="1" xfId="0" applyNumberFormat="1" applyFont="1" applyFill="1" applyBorder="1"/>
    <xf numFmtId="1" fontId="31" fillId="7" borderId="3" xfId="0" applyNumberFormat="1" applyFont="1" applyFill="1" applyBorder="1"/>
    <xf numFmtId="1" fontId="31" fillId="7" borderId="2" xfId="0" applyNumberFormat="1" applyFont="1" applyFill="1" applyBorder="1"/>
    <xf numFmtId="0" fontId="24" fillId="0" borderId="6" xfId="1" applyFont="1" applyBorder="1"/>
    <xf numFmtId="0" fontId="24" fillId="0" borderId="0" xfId="1" applyFont="1" applyBorder="1"/>
    <xf numFmtId="1" fontId="24" fillId="7" borderId="4" xfId="0" applyNumberFormat="1" applyFont="1" applyFill="1" applyBorder="1"/>
    <xf numFmtId="1" fontId="24" fillId="7" borderId="11" xfId="0" applyNumberFormat="1" applyFont="1" applyFill="1" applyBorder="1"/>
    <xf numFmtId="1" fontId="24" fillId="2" borderId="4" xfId="0" applyNumberFormat="1" applyFont="1" applyFill="1" applyBorder="1"/>
    <xf numFmtId="0" fontId="24" fillId="0" borderId="15" xfId="1" applyFont="1" applyBorder="1"/>
    <xf numFmtId="1" fontId="24" fillId="0" borderId="15" xfId="0" applyNumberFormat="1" applyFont="1" applyFill="1" applyBorder="1"/>
    <xf numFmtId="1" fontId="24" fillId="2" borderId="15" xfId="0" applyNumberFormat="1" applyFont="1" applyFill="1" applyBorder="1"/>
    <xf numFmtId="1" fontId="24" fillId="0" borderId="14" xfId="0" applyNumberFormat="1" applyFont="1" applyFill="1" applyBorder="1"/>
    <xf numFmtId="0" fontId="31" fillId="0" borderId="3" xfId="1" applyFont="1" applyBorder="1"/>
    <xf numFmtId="0" fontId="31" fillId="0" borderId="23" xfId="1" applyFont="1" applyBorder="1"/>
    <xf numFmtId="0" fontId="23" fillId="5" borderId="3" xfId="1" applyFont="1" applyFill="1" applyBorder="1"/>
    <xf numFmtId="0" fontId="31" fillId="0" borderId="7" xfId="1" applyFont="1" applyBorder="1"/>
    <xf numFmtId="1" fontId="24" fillId="0" borderId="8" xfId="0" applyNumberFormat="1" applyFont="1" applyBorder="1"/>
    <xf numFmtId="0" fontId="24" fillId="0" borderId="21" xfId="1" applyFont="1" applyBorder="1" applyAlignment="1">
      <alignment horizontal="left"/>
    </xf>
    <xf numFmtId="0" fontId="24" fillId="0" borderId="13" xfId="1" applyFont="1" applyBorder="1"/>
    <xf numFmtId="1" fontId="24" fillId="0" borderId="16" xfId="0" applyNumberFormat="1" applyFont="1" applyFill="1" applyBorder="1"/>
    <xf numFmtId="1" fontId="24" fillId="0" borderId="19" xfId="0" applyNumberFormat="1" applyFont="1" applyFill="1" applyBorder="1"/>
    <xf numFmtId="1" fontId="24" fillId="2" borderId="16" xfId="0" applyNumberFormat="1" applyFont="1" applyFill="1" applyBorder="1"/>
    <xf numFmtId="1" fontId="24" fillId="0" borderId="13" xfId="0" applyNumberFormat="1" applyFont="1" applyBorder="1"/>
    <xf numFmtId="0" fontId="24" fillId="0" borderId="1" xfId="1" applyFont="1" applyBorder="1"/>
    <xf numFmtId="0" fontId="24" fillId="0" borderId="5" xfId="1" applyFont="1" applyBorder="1"/>
    <xf numFmtId="0" fontId="31" fillId="6" borderId="3" xfId="1" applyFont="1" applyFill="1" applyBorder="1"/>
    <xf numFmtId="0" fontId="37" fillId="0" borderId="0" xfId="0" applyFont="1"/>
    <xf numFmtId="0" fontId="37" fillId="0" borderId="0" xfId="0" applyFont="1" applyAlignment="1">
      <alignment horizontal="right"/>
    </xf>
    <xf numFmtId="1" fontId="37" fillId="0" borderId="0" xfId="0" applyNumberFormat="1" applyFont="1"/>
    <xf numFmtId="0" fontId="31" fillId="7" borderId="0" xfId="1" applyFont="1" applyFill="1" applyBorder="1"/>
    <xf numFmtId="1" fontId="31" fillId="7" borderId="0" xfId="0" applyNumberFormat="1" applyFont="1" applyFill="1" applyBorder="1"/>
    <xf numFmtId="1" fontId="31" fillId="0" borderId="0" xfId="0" applyNumberFormat="1" applyFont="1" applyBorder="1"/>
    <xf numFmtId="0" fontId="35" fillId="0" borderId="0" xfId="0" applyFont="1" applyAlignment="1">
      <alignment horizontal="right"/>
    </xf>
    <xf numFmtId="1" fontId="24" fillId="0" borderId="0" xfId="0" applyNumberFormat="1" applyFont="1"/>
    <xf numFmtId="0" fontId="24" fillId="0" borderId="0" xfId="0" applyFont="1"/>
    <xf numFmtId="0" fontId="35" fillId="0" borderId="0" xfId="0" applyFont="1"/>
    <xf numFmtId="0" fontId="38" fillId="0" borderId="0" xfId="0" applyFont="1"/>
    <xf numFmtId="0" fontId="24" fillId="6" borderId="20" xfId="1" applyFont="1" applyFill="1" applyBorder="1"/>
    <xf numFmtId="0" fontId="24" fillId="6" borderId="4" xfId="1" applyFont="1" applyFill="1" applyBorder="1"/>
    <xf numFmtId="0" fontId="24" fillId="6" borderId="4" xfId="1" applyFont="1" applyFill="1" applyBorder="1" applyAlignment="1">
      <alignment horizontal="right"/>
    </xf>
    <xf numFmtId="1" fontId="24" fillId="6" borderId="4" xfId="0" applyNumberFormat="1" applyFont="1" applyFill="1" applyBorder="1"/>
    <xf numFmtId="0" fontId="24" fillId="6" borderId="4" xfId="0" applyFont="1" applyFill="1" applyBorder="1"/>
    <xf numFmtId="0" fontId="24" fillId="6" borderId="24" xfId="0" applyFont="1" applyFill="1" applyBorder="1"/>
    <xf numFmtId="0" fontId="24" fillId="6" borderId="25" xfId="1" applyFont="1" applyFill="1" applyBorder="1"/>
    <xf numFmtId="0" fontId="24" fillId="6" borderId="0" xfId="0" applyFont="1" applyFill="1" applyBorder="1"/>
    <xf numFmtId="0" fontId="23" fillId="6" borderId="0" xfId="1" applyFont="1" applyFill="1" applyBorder="1" applyAlignment="1">
      <alignment horizontal="right"/>
    </xf>
    <xf numFmtId="1" fontId="24" fillId="6" borderId="0" xfId="0" applyNumberFormat="1" applyFont="1" applyFill="1" applyBorder="1"/>
    <xf numFmtId="0" fontId="24" fillId="6" borderId="26" xfId="0" applyFont="1" applyFill="1" applyBorder="1"/>
    <xf numFmtId="0" fontId="24" fillId="6" borderId="0" xfId="1" applyFont="1" applyFill="1" applyBorder="1" applyAlignment="1">
      <alignment horizontal="right"/>
    </xf>
    <xf numFmtId="0" fontId="24" fillId="6" borderId="27" xfId="1" applyFont="1" applyFill="1" applyBorder="1"/>
    <xf numFmtId="0" fontId="24" fillId="6" borderId="5" xfId="1" applyFont="1" applyFill="1" applyBorder="1" applyAlignment="1">
      <alignment horizontal="right"/>
    </xf>
    <xf numFmtId="1" fontId="24" fillId="6" borderId="5" xfId="0" applyNumberFormat="1" applyFont="1" applyFill="1" applyBorder="1"/>
    <xf numFmtId="0" fontId="24" fillId="6" borderId="5" xfId="0" applyFont="1" applyFill="1" applyBorder="1"/>
    <xf numFmtId="0" fontId="24" fillId="6" borderId="28" xfId="0" applyFont="1" applyFill="1" applyBorder="1"/>
    <xf numFmtId="1" fontId="35" fillId="2" borderId="3" xfId="1" applyNumberFormat="1" applyFont="1" applyFill="1" applyBorder="1" applyAlignment="1">
      <alignment horizontal="center"/>
    </xf>
    <xf numFmtId="0" fontId="31" fillId="0" borderId="4" xfId="0" applyFont="1" applyBorder="1"/>
    <xf numFmtId="0" fontId="36" fillId="17" borderId="2" xfId="0" applyFont="1" applyFill="1" applyBorder="1" applyAlignment="1">
      <alignment horizontal="left"/>
    </xf>
    <xf numFmtId="0" fontId="36" fillId="17" borderId="23" xfId="0" applyFont="1" applyFill="1" applyBorder="1" applyAlignment="1">
      <alignment horizontal="left"/>
    </xf>
    <xf numFmtId="0" fontId="31" fillId="0" borderId="20" xfId="1" applyFont="1" applyBorder="1" applyAlignment="1">
      <alignment horizontal="center" wrapText="1"/>
    </xf>
    <xf numFmtId="1" fontId="31" fillId="0" borderId="11" xfId="1" applyNumberFormat="1" applyFont="1" applyFill="1" applyBorder="1" applyAlignment="1">
      <alignment horizontal="center"/>
    </xf>
    <xf numFmtId="1" fontId="35" fillId="2" borderId="11" xfId="1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4" fillId="0" borderId="10" xfId="1" applyFont="1" applyBorder="1" applyAlignment="1">
      <alignment horizontal="right"/>
    </xf>
    <xf numFmtId="1" fontId="24" fillId="0" borderId="10" xfId="0" applyNumberFormat="1" applyFont="1" applyFill="1" applyBorder="1"/>
    <xf numFmtId="1" fontId="24" fillId="9" borderId="10" xfId="0" applyNumberFormat="1" applyFont="1" applyFill="1" applyBorder="1"/>
    <xf numFmtId="1" fontId="24" fillId="0" borderId="10" xfId="0" applyNumberFormat="1" applyFont="1" applyBorder="1"/>
    <xf numFmtId="0" fontId="24" fillId="0" borderId="8" xfId="1" applyFont="1" applyBorder="1" applyAlignment="1">
      <alignment horizontal="right"/>
    </xf>
    <xf numFmtId="1" fontId="24" fillId="0" borderId="8" xfId="0" applyNumberFormat="1" applyFont="1" applyFill="1" applyBorder="1"/>
    <xf numFmtId="1" fontId="24" fillId="9" borderId="8" xfId="0" applyNumberFormat="1" applyFont="1" applyFill="1" applyBorder="1"/>
    <xf numFmtId="0" fontId="24" fillId="0" borderId="14" xfId="1" applyFont="1" applyBorder="1" applyAlignment="1">
      <alignment horizontal="right"/>
    </xf>
    <xf numFmtId="1" fontId="24" fillId="9" borderId="14" xfId="0" applyNumberFormat="1" applyFont="1" applyFill="1" applyBorder="1"/>
    <xf numFmtId="1" fontId="24" fillId="0" borderId="8" xfId="1" applyNumberFormat="1" applyFont="1" applyFill="1" applyBorder="1" applyAlignment="1">
      <alignment horizontal="right" wrapText="1"/>
    </xf>
    <xf numFmtId="1" fontId="24" fillId="9" borderId="8" xfId="1" applyNumberFormat="1" applyFont="1" applyFill="1" applyBorder="1" applyAlignment="1">
      <alignment horizontal="right" wrapText="1"/>
    </xf>
    <xf numFmtId="1" fontId="24" fillId="0" borderId="8" xfId="1" applyNumberFormat="1" applyFont="1" applyBorder="1" applyAlignment="1">
      <alignment horizontal="right" wrapText="1"/>
    </xf>
    <xf numFmtId="1" fontId="24" fillId="0" borderId="7" xfId="1" applyNumberFormat="1" applyFont="1" applyBorder="1" applyAlignment="1">
      <alignment horizontal="right" wrapText="1"/>
    </xf>
    <xf numFmtId="1" fontId="24" fillId="0" borderId="14" xfId="1" applyNumberFormat="1" applyFont="1" applyFill="1" applyBorder="1" applyAlignment="1">
      <alignment horizontal="right" wrapText="1"/>
    </xf>
    <xf numFmtId="1" fontId="24" fillId="9" borderId="14" xfId="1" applyNumberFormat="1" applyFont="1" applyFill="1" applyBorder="1" applyAlignment="1">
      <alignment horizontal="right" wrapText="1"/>
    </xf>
    <xf numFmtId="1" fontId="24" fillId="0" borderId="0" xfId="0" applyNumberFormat="1" applyFont="1" applyBorder="1"/>
    <xf numFmtId="1" fontId="24" fillId="0" borderId="14" xfId="1" applyNumberFormat="1" applyFont="1" applyBorder="1" applyAlignment="1">
      <alignment horizontal="right" wrapText="1"/>
    </xf>
    <xf numFmtId="1" fontId="24" fillId="0" borderId="16" xfId="1" applyNumberFormat="1" applyFont="1" applyBorder="1" applyAlignment="1">
      <alignment horizontal="right" wrapText="1"/>
    </xf>
    <xf numFmtId="0" fontId="24" fillId="0" borderId="1" xfId="0" applyFont="1" applyBorder="1"/>
    <xf numFmtId="0" fontId="24" fillId="0" borderId="23" xfId="0" applyFont="1" applyBorder="1"/>
    <xf numFmtId="1" fontId="31" fillId="0" borderId="3" xfId="1" applyNumberFormat="1" applyFont="1" applyFill="1" applyBorder="1" applyAlignment="1">
      <alignment horizontal="right"/>
    </xf>
    <xf numFmtId="1" fontId="31" fillId="9" borderId="3" xfId="1" applyNumberFormat="1" applyFont="1" applyFill="1" applyBorder="1" applyAlignment="1">
      <alignment horizontal="right"/>
    </xf>
    <xf numFmtId="1" fontId="24" fillId="0" borderId="3" xfId="0" applyNumberFormat="1" applyFont="1" applyBorder="1"/>
    <xf numFmtId="1" fontId="31" fillId="0" borderId="3" xfId="1" applyNumberFormat="1" applyFont="1" applyBorder="1" applyAlignment="1">
      <alignment horizontal="right"/>
    </xf>
    <xf numFmtId="1" fontId="31" fillId="0" borderId="2" xfId="1" applyNumberFormat="1" applyFont="1" applyBorder="1" applyAlignment="1">
      <alignment horizontal="right"/>
    </xf>
    <xf numFmtId="0" fontId="40" fillId="8" borderId="0" xfId="1" applyFont="1" applyFill="1" applyBorder="1"/>
    <xf numFmtId="0" fontId="36" fillId="17" borderId="36" xfId="0" applyFont="1" applyFill="1" applyBorder="1" applyAlignment="1">
      <alignment horizontal="left"/>
    </xf>
    <xf numFmtId="0" fontId="24" fillId="0" borderId="36" xfId="1" applyFont="1" applyBorder="1" applyAlignment="1">
      <alignment horizontal="right" wrapText="1"/>
    </xf>
    <xf numFmtId="1" fontId="24" fillId="0" borderId="36" xfId="1" applyNumberFormat="1" applyFont="1" applyFill="1" applyBorder="1" applyAlignment="1">
      <alignment horizontal="right"/>
    </xf>
    <xf numFmtId="1" fontId="24" fillId="2" borderId="36" xfId="1" applyNumberFormat="1" applyFont="1" applyFill="1" applyBorder="1" applyAlignment="1">
      <alignment horizontal="right"/>
    </xf>
    <xf numFmtId="1" fontId="24" fillId="0" borderId="36" xfId="0" applyNumberFormat="1" applyFont="1" applyBorder="1" applyAlignment="1">
      <alignment horizontal="right"/>
    </xf>
    <xf numFmtId="1" fontId="24" fillId="0" borderId="59" xfId="1" applyNumberFormat="1" applyFont="1" applyFill="1" applyBorder="1" applyAlignment="1">
      <alignment horizontal="right"/>
    </xf>
    <xf numFmtId="0" fontId="24" fillId="0" borderId="39" xfId="1" applyFont="1" applyBorder="1" applyAlignment="1">
      <alignment horizontal="right" wrapText="1"/>
    </xf>
    <xf numFmtId="1" fontId="24" fillId="0" borderId="39" xfId="1" applyNumberFormat="1" applyFont="1" applyFill="1" applyBorder="1" applyAlignment="1">
      <alignment horizontal="right"/>
    </xf>
    <xf numFmtId="1" fontId="24" fillId="2" borderId="39" xfId="1" applyNumberFormat="1" applyFont="1" applyFill="1" applyBorder="1" applyAlignment="1">
      <alignment horizontal="right"/>
    </xf>
    <xf numFmtId="1" fontId="24" fillId="0" borderId="39" xfId="0" applyNumberFormat="1" applyFont="1" applyBorder="1" applyAlignment="1">
      <alignment horizontal="right"/>
    </xf>
    <xf numFmtId="0" fontId="24" fillId="0" borderId="39" xfId="0" applyFont="1" applyBorder="1" applyAlignment="1">
      <alignment horizontal="right"/>
    </xf>
    <xf numFmtId="0" fontId="24" fillId="0" borderId="68" xfId="0" applyFont="1" applyBorder="1" applyAlignment="1">
      <alignment horizontal="right"/>
    </xf>
    <xf numFmtId="0" fontId="24" fillId="0" borderId="42" xfId="1" applyFont="1" applyBorder="1" applyAlignment="1">
      <alignment horizontal="right" wrapText="1"/>
    </xf>
    <xf numFmtId="1" fontId="24" fillId="0" borderId="42" xfId="1" applyNumberFormat="1" applyFont="1" applyFill="1" applyBorder="1" applyAlignment="1">
      <alignment horizontal="right"/>
    </xf>
    <xf numFmtId="1" fontId="24" fillId="2" borderId="42" xfId="1" applyNumberFormat="1" applyFont="1" applyFill="1" applyBorder="1" applyAlignment="1">
      <alignment horizontal="right"/>
    </xf>
    <xf numFmtId="1" fontId="24" fillId="0" borderId="42" xfId="0" applyNumberFormat="1" applyFont="1" applyBorder="1" applyAlignment="1">
      <alignment horizontal="right"/>
    </xf>
    <xf numFmtId="0" fontId="24" fillId="0" borderId="42" xfId="0" applyFont="1" applyBorder="1" applyAlignment="1">
      <alignment horizontal="right"/>
    </xf>
    <xf numFmtId="0" fontId="24" fillId="0" borderId="53" xfId="0" applyFont="1" applyBorder="1" applyAlignment="1">
      <alignment horizontal="right"/>
    </xf>
    <xf numFmtId="0" fontId="24" fillId="0" borderId="42" xfId="1" applyFont="1" applyBorder="1" applyAlignment="1">
      <alignment horizontal="right"/>
    </xf>
    <xf numFmtId="1" fontId="24" fillId="0" borderId="42" xfId="0" applyNumberFormat="1" applyFont="1" applyFill="1" applyBorder="1" applyAlignment="1">
      <alignment horizontal="right"/>
    </xf>
    <xf numFmtId="1" fontId="24" fillId="9" borderId="42" xfId="0" applyNumberFormat="1" applyFont="1" applyFill="1" applyBorder="1" applyAlignment="1">
      <alignment horizontal="right"/>
    </xf>
    <xf numFmtId="1" fontId="24" fillId="0" borderId="53" xfId="0" applyNumberFormat="1" applyFont="1" applyFill="1" applyBorder="1" applyAlignment="1">
      <alignment horizontal="right"/>
    </xf>
    <xf numFmtId="0" fontId="31" fillId="0" borderId="32" xfId="0" applyFont="1" applyBorder="1" applyAlignment="1"/>
    <xf numFmtId="0" fontId="39" fillId="0" borderId="33" xfId="0" applyFont="1" applyBorder="1" applyAlignment="1"/>
    <xf numFmtId="0" fontId="24" fillId="0" borderId="33" xfId="0" applyFont="1" applyBorder="1" applyAlignment="1">
      <alignment horizontal="right"/>
    </xf>
    <xf numFmtId="1" fontId="24" fillId="0" borderId="33" xfId="0" applyNumberFormat="1" applyFont="1" applyFill="1" applyBorder="1" applyAlignment="1">
      <alignment horizontal="right"/>
    </xf>
    <xf numFmtId="1" fontId="24" fillId="9" borderId="33" xfId="0" applyNumberFormat="1" applyFont="1" applyFill="1" applyBorder="1" applyAlignment="1">
      <alignment horizontal="right"/>
    </xf>
    <xf numFmtId="1" fontId="24" fillId="0" borderId="33" xfId="0" applyNumberFormat="1" applyFont="1" applyBorder="1" applyAlignment="1">
      <alignment horizontal="right"/>
    </xf>
    <xf numFmtId="1" fontId="24" fillId="0" borderId="69" xfId="0" applyNumberFormat="1" applyFont="1" applyFill="1" applyBorder="1" applyAlignment="1">
      <alignment horizontal="right"/>
    </xf>
    <xf numFmtId="0" fontId="36" fillId="17" borderId="35" xfId="0" applyFont="1" applyFill="1" applyBorder="1" applyAlignment="1">
      <alignment horizontal="left"/>
    </xf>
    <xf numFmtId="0" fontId="24" fillId="0" borderId="59" xfId="1" applyFont="1" applyBorder="1" applyAlignment="1">
      <alignment horizontal="right" wrapText="1"/>
    </xf>
    <xf numFmtId="1" fontId="24" fillId="0" borderId="39" xfId="0" applyNumberFormat="1" applyFont="1" applyFill="1" applyBorder="1" applyAlignment="1">
      <alignment horizontal="right"/>
    </xf>
    <xf numFmtId="1" fontId="24" fillId="9" borderId="39" xfId="0" applyNumberFormat="1" applyFont="1" applyFill="1" applyBorder="1" applyAlignment="1">
      <alignment horizontal="right"/>
    </xf>
    <xf numFmtId="1" fontId="24" fillId="0" borderId="68" xfId="0" applyNumberFormat="1" applyFont="1" applyFill="1" applyBorder="1" applyAlignment="1">
      <alignment horizontal="right"/>
    </xf>
    <xf numFmtId="0" fontId="24" fillId="0" borderId="33" xfId="1" applyFont="1" applyBorder="1" applyAlignment="1">
      <alignment horizontal="right"/>
    </xf>
    <xf numFmtId="0" fontId="24" fillId="2" borderId="36" xfId="1" applyFont="1" applyFill="1" applyBorder="1" applyAlignment="1">
      <alignment horizontal="right" wrapText="1"/>
    </xf>
    <xf numFmtId="0" fontId="24" fillId="0" borderId="51" xfId="1" applyFont="1" applyBorder="1" applyAlignment="1">
      <alignment horizontal="right"/>
    </xf>
    <xf numFmtId="1" fontId="24" fillId="0" borderId="51" xfId="0" applyNumberFormat="1" applyFont="1" applyFill="1" applyBorder="1" applyAlignment="1">
      <alignment horizontal="right"/>
    </xf>
    <xf numFmtId="1" fontId="24" fillId="9" borderId="51" xfId="0" applyNumberFormat="1" applyFont="1" applyFill="1" applyBorder="1" applyAlignment="1">
      <alignment horizontal="right"/>
    </xf>
    <xf numFmtId="1" fontId="24" fillId="0" borderId="51" xfId="0" applyNumberFormat="1" applyFont="1" applyBorder="1" applyAlignment="1">
      <alignment horizontal="right"/>
    </xf>
    <xf numFmtId="1" fontId="24" fillId="0" borderId="52" xfId="0" applyNumberFormat="1" applyFont="1" applyFill="1" applyBorder="1" applyAlignment="1">
      <alignment horizontal="right"/>
    </xf>
    <xf numFmtId="0" fontId="39" fillId="17" borderId="35" xfId="0" applyFont="1" applyFill="1" applyBorder="1" applyAlignment="1">
      <alignment horizontal="left"/>
    </xf>
    <xf numFmtId="0" fontId="39" fillId="17" borderId="59" xfId="0" applyFont="1" applyFill="1" applyBorder="1" applyAlignment="1">
      <alignment horizontal="left"/>
    </xf>
    <xf numFmtId="0" fontId="24" fillId="0" borderId="66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31" fillId="0" borderId="38" xfId="0" applyFont="1" applyBorder="1" applyAlignment="1"/>
    <xf numFmtId="0" fontId="39" fillId="0" borderId="39" xfId="0" applyFont="1" applyBorder="1" applyAlignment="1"/>
    <xf numFmtId="0" fontId="31" fillId="0" borderId="1" xfId="0" applyFont="1" applyBorder="1"/>
    <xf numFmtId="1" fontId="31" fillId="2" borderId="3" xfId="0" applyNumberFormat="1" applyFont="1" applyFill="1" applyBorder="1"/>
    <xf numFmtId="1" fontId="24" fillId="0" borderId="7" xfId="0" applyNumberFormat="1" applyFont="1" applyBorder="1"/>
    <xf numFmtId="1" fontId="31" fillId="9" borderId="3" xfId="0" applyNumberFormat="1" applyFont="1" applyFill="1" applyBorder="1"/>
    <xf numFmtId="1" fontId="31" fillId="0" borderId="23" xfId="0" applyNumberFormat="1" applyFont="1" applyBorder="1"/>
    <xf numFmtId="0" fontId="31" fillId="6" borderId="4" xfId="1" applyFont="1" applyFill="1" applyBorder="1"/>
    <xf numFmtId="0" fontId="31" fillId="6" borderId="4" xfId="1" applyFont="1" applyFill="1" applyBorder="1" applyAlignment="1">
      <alignment horizontal="right"/>
    </xf>
    <xf numFmtId="0" fontId="31" fillId="6" borderId="0" xfId="1" applyFont="1" applyFill="1" applyBorder="1"/>
    <xf numFmtId="0" fontId="31" fillId="6" borderId="0" xfId="1" applyFont="1" applyFill="1" applyBorder="1" applyAlignment="1">
      <alignment horizontal="right"/>
    </xf>
    <xf numFmtId="0" fontId="24" fillId="0" borderId="38" xfId="1" applyFont="1" applyBorder="1" applyAlignment="1">
      <alignment horizontal="right"/>
    </xf>
    <xf numFmtId="0" fontId="24" fillId="0" borderId="39" xfId="1" applyFont="1" applyBorder="1" applyAlignment="1">
      <alignment horizontal="center"/>
    </xf>
    <xf numFmtId="0" fontId="24" fillId="0" borderId="40" xfId="1" applyFont="1" applyBorder="1" applyAlignment="1">
      <alignment horizontal="left"/>
    </xf>
    <xf numFmtId="0" fontId="24" fillId="0" borderId="14" xfId="0" applyFont="1" applyFill="1" applyBorder="1" applyAlignment="1">
      <alignment horizontal="right"/>
    </xf>
    <xf numFmtId="0" fontId="24" fillId="9" borderId="14" xfId="0" applyFont="1" applyFill="1" applyBorder="1" applyAlignment="1">
      <alignment horizontal="right"/>
    </xf>
    <xf numFmtId="1" fontId="24" fillId="0" borderId="16" xfId="0" applyNumberFormat="1" applyFont="1" applyBorder="1"/>
    <xf numFmtId="0" fontId="24" fillId="0" borderId="14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0" borderId="41" xfId="0" applyFont="1" applyBorder="1"/>
    <xf numFmtId="0" fontId="24" fillId="0" borderId="42" xfId="0" applyFont="1" applyBorder="1"/>
    <xf numFmtId="0" fontId="24" fillId="0" borderId="43" xfId="0" applyFont="1" applyBorder="1"/>
    <xf numFmtId="0" fontId="24" fillId="0" borderId="14" xfId="0" applyFont="1" applyFill="1" applyBorder="1"/>
    <xf numFmtId="0" fontId="24" fillId="9" borderId="14" xfId="0" applyFont="1" applyFill="1" applyBorder="1"/>
    <xf numFmtId="0" fontId="24" fillId="0" borderId="14" xfId="0" applyFont="1" applyBorder="1"/>
    <xf numFmtId="0" fontId="24" fillId="0" borderId="16" xfId="0" applyFont="1" applyBorder="1"/>
    <xf numFmtId="0" fontId="24" fillId="0" borderId="32" xfId="0" applyFont="1" applyBorder="1"/>
    <xf numFmtId="0" fontId="24" fillId="0" borderId="33" xfId="0" applyFont="1" applyBorder="1"/>
    <xf numFmtId="0" fontId="24" fillId="0" borderId="34" xfId="0" applyFont="1" applyBorder="1"/>
    <xf numFmtId="0" fontId="24" fillId="0" borderId="13" xfId="0" applyFont="1" applyBorder="1" applyAlignment="1">
      <alignment horizontal="right"/>
    </xf>
    <xf numFmtId="0" fontId="24" fillId="0" borderId="13" xfId="0" applyFont="1" applyFill="1" applyBorder="1"/>
    <xf numFmtId="0" fontId="24" fillId="9" borderId="13" xfId="0" applyFont="1" applyFill="1" applyBorder="1"/>
    <xf numFmtId="1" fontId="24" fillId="0" borderId="12" xfId="0" applyNumberFormat="1" applyFont="1" applyBorder="1"/>
    <xf numFmtId="0" fontId="24" fillId="0" borderId="13" xfId="0" applyFont="1" applyBorder="1"/>
    <xf numFmtId="0" fontId="24" fillId="0" borderId="12" xfId="0" applyFont="1" applyBorder="1"/>
    <xf numFmtId="0" fontId="24" fillId="0" borderId="35" xfId="0" applyFont="1" applyBorder="1"/>
    <xf numFmtId="0" fontId="24" fillId="0" borderId="36" xfId="0" applyFont="1" applyBorder="1"/>
    <xf numFmtId="0" fontId="31" fillId="0" borderId="37" xfId="0" applyFont="1" applyBorder="1"/>
    <xf numFmtId="1" fontId="31" fillId="0" borderId="2" xfId="0" applyNumberFormat="1" applyFont="1" applyFill="1" applyBorder="1"/>
    <xf numFmtId="0" fontId="24" fillId="0" borderId="0" xfId="0" applyFont="1" applyFill="1" applyBorder="1"/>
    <xf numFmtId="0" fontId="31" fillId="0" borderId="0" xfId="0" applyFont="1" applyFill="1" applyBorder="1"/>
    <xf numFmtId="1" fontId="31" fillId="0" borderId="0" xfId="0" applyNumberFormat="1" applyFont="1" applyFill="1" applyBorder="1"/>
    <xf numFmtId="0" fontId="42" fillId="0" borderId="0" xfId="0" applyFont="1" applyFill="1" applyBorder="1"/>
    <xf numFmtId="0" fontId="43" fillId="0" borderId="0" xfId="0" applyFont="1" applyFill="1" applyBorder="1"/>
    <xf numFmtId="0" fontId="31" fillId="0" borderId="3" xfId="0" applyFont="1" applyFill="1" applyBorder="1" applyAlignment="1">
      <alignment horizontal="right"/>
    </xf>
    <xf numFmtId="1" fontId="24" fillId="0" borderId="3" xfId="0" applyNumberFormat="1" applyFont="1" applyFill="1" applyBorder="1"/>
    <xf numFmtId="1" fontId="24" fillId="0" borderId="2" xfId="0" applyNumberFormat="1" applyFont="1" applyBorder="1"/>
    <xf numFmtId="0" fontId="24" fillId="0" borderId="3" xfId="0" applyFont="1" applyBorder="1"/>
    <xf numFmtId="0" fontId="24" fillId="0" borderId="2" xfId="0" applyFont="1" applyBorder="1"/>
    <xf numFmtId="0" fontId="24" fillId="0" borderId="38" xfId="0" applyFont="1" applyBorder="1"/>
    <xf numFmtId="0" fontId="24" fillId="0" borderId="39" xfId="0" applyFont="1" applyBorder="1"/>
    <xf numFmtId="0" fontId="24" fillId="0" borderId="40" xfId="0" applyFont="1" applyFill="1" applyBorder="1"/>
    <xf numFmtId="0" fontId="24" fillId="0" borderId="8" xfId="0" applyFont="1" applyFill="1" applyBorder="1" applyAlignment="1">
      <alignment horizontal="right"/>
    </xf>
    <xf numFmtId="0" fontId="24" fillId="0" borderId="8" xfId="0" applyFont="1" applyBorder="1"/>
    <xf numFmtId="0" fontId="24" fillId="0" borderId="47" xfId="0" applyFont="1" applyBorder="1"/>
    <xf numFmtId="1" fontId="24" fillId="2" borderId="14" xfId="0" applyNumberFormat="1" applyFont="1" applyFill="1" applyBorder="1"/>
    <xf numFmtId="0" fontId="24" fillId="0" borderId="19" xfId="0" applyFont="1" applyBorder="1" applyAlignment="1">
      <alignment horizontal="right"/>
    </xf>
    <xf numFmtId="0" fontId="24" fillId="0" borderId="19" xfId="0" applyFont="1" applyBorder="1"/>
    <xf numFmtId="0" fontId="31" fillId="0" borderId="23" xfId="0" applyFont="1" applyBorder="1"/>
    <xf numFmtId="1" fontId="31" fillId="0" borderId="23" xfId="0" applyNumberFormat="1" applyFont="1" applyFill="1" applyBorder="1"/>
    <xf numFmtId="1" fontId="24" fillId="7" borderId="3" xfId="0" applyNumberFormat="1" applyFont="1" applyFill="1" applyBorder="1"/>
    <xf numFmtId="0" fontId="24" fillId="0" borderId="0" xfId="0" applyFont="1" applyBorder="1"/>
    <xf numFmtId="0" fontId="31" fillId="0" borderId="0" xfId="0" applyFont="1" applyBorder="1"/>
    <xf numFmtId="0" fontId="44" fillId="7" borderId="0" xfId="0" applyFont="1" applyFill="1" applyAlignment="1"/>
    <xf numFmtId="0" fontId="24" fillId="15" borderId="20" xfId="1" applyFont="1" applyFill="1" applyBorder="1"/>
    <xf numFmtId="0" fontId="31" fillId="15" borderId="4" xfId="1" applyFont="1" applyFill="1" applyBorder="1"/>
    <xf numFmtId="0" fontId="31" fillId="15" borderId="4" xfId="1" applyFont="1" applyFill="1" applyBorder="1" applyAlignment="1">
      <alignment horizontal="right"/>
    </xf>
    <xf numFmtId="1" fontId="24" fillId="15" borderId="4" xfId="0" applyNumberFormat="1" applyFont="1" applyFill="1" applyBorder="1"/>
    <xf numFmtId="0" fontId="24" fillId="15" borderId="4" xfId="0" applyFont="1" applyFill="1" applyBorder="1"/>
    <xf numFmtId="0" fontId="24" fillId="15" borderId="24" xfId="0" applyFont="1" applyFill="1" applyBorder="1"/>
    <xf numFmtId="0" fontId="24" fillId="15" borderId="27" xfId="1" applyFont="1" applyFill="1" applyBorder="1"/>
    <xf numFmtId="0" fontId="24" fillId="15" borderId="5" xfId="1" applyFont="1" applyFill="1" applyBorder="1"/>
    <xf numFmtId="0" fontId="24" fillId="15" borderId="5" xfId="1" applyFont="1" applyFill="1" applyBorder="1" applyAlignment="1">
      <alignment horizontal="right"/>
    </xf>
    <xf numFmtId="1" fontId="24" fillId="15" borderId="5" xfId="0" applyNumberFormat="1" applyFont="1" applyFill="1" applyBorder="1"/>
    <xf numFmtId="0" fontId="24" fillId="15" borderId="5" xfId="0" applyFont="1" applyFill="1" applyBorder="1"/>
    <xf numFmtId="0" fontId="24" fillId="15" borderId="28" xfId="0" applyFont="1" applyFill="1" applyBorder="1"/>
    <xf numFmtId="0" fontId="31" fillId="0" borderId="1" xfId="0" applyFont="1" applyBorder="1" applyAlignment="1">
      <alignment horizontal="center"/>
    </xf>
    <xf numFmtId="0" fontId="24" fillId="0" borderId="85" xfId="1" applyFont="1" applyBorder="1" applyAlignment="1">
      <alignment horizontal="right" wrapText="1"/>
    </xf>
    <xf numFmtId="0" fontId="24" fillId="0" borderId="77" xfId="1" applyFont="1" applyBorder="1" applyAlignment="1">
      <alignment horizontal="right" wrapText="1"/>
    </xf>
    <xf numFmtId="0" fontId="24" fillId="0" borderId="86" xfId="1" applyFont="1" applyBorder="1" applyAlignment="1">
      <alignment horizontal="right" wrapText="1"/>
    </xf>
    <xf numFmtId="1" fontId="24" fillId="0" borderId="33" xfId="1" applyNumberFormat="1" applyFont="1" applyFill="1" applyBorder="1" applyAlignment="1">
      <alignment horizontal="right"/>
    </xf>
    <xf numFmtId="1" fontId="24" fillId="2" borderId="33" xfId="1" applyNumberFormat="1" applyFont="1" applyFill="1" applyBorder="1" applyAlignment="1">
      <alignment horizontal="right"/>
    </xf>
    <xf numFmtId="0" fontId="24" fillId="0" borderId="69" xfId="0" applyFont="1" applyBorder="1" applyAlignment="1">
      <alignment horizontal="right"/>
    </xf>
    <xf numFmtId="1" fontId="31" fillId="0" borderId="3" xfId="0" applyNumberFormat="1" applyFont="1" applyBorder="1" applyAlignment="1">
      <alignment horizontal="right"/>
    </xf>
    <xf numFmtId="1" fontId="31" fillId="9" borderId="3" xfId="0" applyNumberFormat="1" applyFont="1" applyFill="1" applyBorder="1" applyAlignment="1">
      <alignment horizontal="right"/>
    </xf>
    <xf numFmtId="1" fontId="31" fillId="0" borderId="2" xfId="0" applyNumberFormat="1" applyFont="1" applyBorder="1" applyAlignment="1">
      <alignment horizontal="right"/>
    </xf>
    <xf numFmtId="1" fontId="31" fillId="15" borderId="4" xfId="0" applyNumberFormat="1" applyFont="1" applyFill="1" applyBorder="1"/>
    <xf numFmtId="0" fontId="31" fillId="15" borderId="4" xfId="0" applyFont="1" applyFill="1" applyBorder="1"/>
    <xf numFmtId="0" fontId="45" fillId="0" borderId="62" xfId="1" applyFont="1" applyBorder="1" applyAlignment="1">
      <alignment horizontal="right" wrapText="1"/>
    </xf>
    <xf numFmtId="1" fontId="45" fillId="0" borderId="10" xfId="1" applyNumberFormat="1" applyFont="1" applyFill="1" applyBorder="1" applyAlignment="1">
      <alignment horizontal="right"/>
    </xf>
    <xf numFmtId="1" fontId="45" fillId="2" borderId="10" xfId="1" applyNumberFormat="1" applyFont="1" applyFill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0" fontId="45" fillId="0" borderId="9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31" fillId="0" borderId="1" xfId="1" applyFont="1" applyBorder="1" applyAlignment="1">
      <alignment horizontal="left"/>
    </xf>
    <xf numFmtId="0" fontId="36" fillId="0" borderId="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45" fillId="0" borderId="15" xfId="1" applyFont="1" applyBorder="1" applyAlignment="1">
      <alignment horizontal="right" wrapText="1"/>
    </xf>
    <xf numFmtId="1" fontId="45" fillId="0" borderId="14" xfId="1" applyNumberFormat="1" applyFont="1" applyFill="1" applyBorder="1" applyAlignment="1">
      <alignment horizontal="right"/>
    </xf>
    <xf numFmtId="1" fontId="45" fillId="2" borderId="14" xfId="1" applyNumberFormat="1" applyFont="1" applyFill="1" applyBorder="1" applyAlignment="1">
      <alignment horizontal="right"/>
    </xf>
    <xf numFmtId="1" fontId="24" fillId="0" borderId="14" xfId="0" applyNumberFormat="1" applyFont="1" applyBorder="1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0" borderId="25" xfId="1" applyFont="1" applyBorder="1" applyAlignment="1">
      <alignment horizontal="right" wrapText="1"/>
    </xf>
    <xf numFmtId="1" fontId="45" fillId="0" borderId="22" xfId="1" applyNumberFormat="1" applyFont="1" applyFill="1" applyBorder="1" applyAlignment="1">
      <alignment horizontal="right"/>
    </xf>
    <xf numFmtId="1" fontId="45" fillId="2" borderId="22" xfId="1" applyNumberFormat="1" applyFont="1" applyFill="1" applyBorder="1" applyAlignment="1">
      <alignment horizontal="right"/>
    </xf>
    <xf numFmtId="1" fontId="24" fillId="0" borderId="18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5" fillId="0" borderId="48" xfId="0" applyFont="1" applyBorder="1" applyAlignment="1">
      <alignment horizontal="right"/>
    </xf>
    <xf numFmtId="0" fontId="45" fillId="0" borderId="14" xfId="0" applyFont="1" applyBorder="1" applyAlignment="1">
      <alignment horizontal="right" wrapText="1"/>
    </xf>
    <xf numFmtId="1" fontId="45" fillId="0" borderId="14" xfId="0" applyNumberFormat="1" applyFont="1" applyFill="1" applyBorder="1" applyAlignment="1">
      <alignment horizontal="right"/>
    </xf>
    <xf numFmtId="1" fontId="45" fillId="9" borderId="14" xfId="0" applyNumberFormat="1" applyFont="1" applyFill="1" applyBorder="1" applyAlignment="1">
      <alignment horizontal="right"/>
    </xf>
    <xf numFmtId="1" fontId="45" fillId="0" borderId="14" xfId="0" applyNumberFormat="1" applyFont="1" applyBorder="1" applyAlignment="1">
      <alignment horizontal="right"/>
    </xf>
    <xf numFmtId="1" fontId="45" fillId="0" borderId="48" xfId="0" applyNumberFormat="1" applyFont="1" applyBorder="1" applyAlignment="1">
      <alignment horizontal="right"/>
    </xf>
    <xf numFmtId="1" fontId="24" fillId="0" borderId="30" xfId="0" applyNumberFormat="1" applyFont="1" applyBorder="1"/>
    <xf numFmtId="1" fontId="24" fillId="0" borderId="5" xfId="0" applyNumberFormat="1" applyFont="1" applyBorder="1"/>
    <xf numFmtId="0" fontId="45" fillId="0" borderId="7" xfId="0" applyFont="1" applyBorder="1" applyAlignment="1">
      <alignment horizontal="right"/>
    </xf>
    <xf numFmtId="0" fontId="45" fillId="0" borderId="61" xfId="0" applyFont="1" applyBorder="1" applyAlignment="1">
      <alignment horizontal="right"/>
    </xf>
    <xf numFmtId="0" fontId="45" fillId="0" borderId="13" xfId="0" applyFont="1" applyBorder="1" applyAlignment="1">
      <alignment wrapText="1"/>
    </xf>
    <xf numFmtId="1" fontId="45" fillId="0" borderId="13" xfId="0" applyNumberFormat="1" applyFont="1" applyFill="1" applyBorder="1" applyAlignment="1"/>
    <xf numFmtId="1" fontId="45" fillId="9" borderId="13" xfId="0" applyNumberFormat="1" applyFont="1" applyFill="1" applyBorder="1" applyAlignment="1"/>
    <xf numFmtId="1" fontId="45" fillId="0" borderId="22" xfId="0" applyNumberFormat="1" applyFont="1" applyBorder="1" applyAlignment="1"/>
    <xf numFmtId="1" fontId="45" fillId="0" borderId="0" xfId="0" applyNumberFormat="1" applyFont="1" applyBorder="1" applyAlignment="1"/>
    <xf numFmtId="1" fontId="45" fillId="0" borderId="13" xfId="0" applyNumberFormat="1" applyFont="1" applyBorder="1" applyAlignment="1"/>
    <xf numFmtId="0" fontId="39" fillId="0" borderId="68" xfId="0" applyFont="1" applyBorder="1" applyAlignment="1"/>
    <xf numFmtId="0" fontId="31" fillId="0" borderId="63" xfId="0" applyFont="1" applyBorder="1" applyAlignment="1"/>
    <xf numFmtId="0" fontId="39" fillId="0" borderId="64" xfId="0" applyFont="1" applyBorder="1" applyAlignment="1"/>
    <xf numFmtId="0" fontId="39" fillId="0" borderId="65" xfId="0" applyFont="1" applyBorder="1" applyAlignment="1"/>
    <xf numFmtId="0" fontId="45" fillId="0" borderId="20" xfId="1" applyFont="1" applyBorder="1" applyAlignment="1">
      <alignment horizontal="right" wrapText="1"/>
    </xf>
    <xf numFmtId="1" fontId="45" fillId="0" borderId="11" xfId="1" applyNumberFormat="1" applyFont="1" applyFill="1" applyBorder="1" applyAlignment="1">
      <alignment horizontal="right"/>
    </xf>
    <xf numFmtId="1" fontId="45" fillId="2" borderId="11" xfId="1" applyNumberFormat="1" applyFont="1" applyFill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3" xfId="0" applyFont="1" applyBorder="1" applyAlignment="1">
      <alignment horizontal="right"/>
    </xf>
    <xf numFmtId="0" fontId="45" fillId="0" borderId="62" xfId="1" applyFont="1" applyBorder="1" applyAlignment="1">
      <alignment wrapText="1"/>
    </xf>
    <xf numFmtId="1" fontId="45" fillId="0" borderId="10" xfId="1" applyNumberFormat="1" applyFont="1" applyFill="1" applyBorder="1" applyAlignment="1"/>
    <xf numFmtId="1" fontId="45" fillId="2" borderId="10" xfId="1" applyNumberFormat="1" applyFont="1" applyFill="1" applyBorder="1" applyAlignment="1"/>
    <xf numFmtId="1" fontId="31" fillId="0" borderId="9" xfId="0" applyNumberFormat="1" applyFont="1" applyBorder="1"/>
    <xf numFmtId="0" fontId="45" fillId="0" borderId="10" xfId="0" applyFont="1" applyBorder="1" applyAlignment="1"/>
    <xf numFmtId="0" fontId="45" fillId="0" borderId="9" xfId="0" applyFont="1" applyBorder="1" applyAlignment="1"/>
    <xf numFmtId="0" fontId="45" fillId="0" borderId="14" xfId="0" applyFont="1" applyBorder="1" applyAlignment="1">
      <alignment wrapText="1"/>
    </xf>
    <xf numFmtId="1" fontId="45" fillId="0" borderId="14" xfId="0" applyNumberFormat="1" applyFont="1" applyFill="1" applyBorder="1" applyAlignment="1"/>
    <xf numFmtId="1" fontId="45" fillId="9" borderId="14" xfId="0" applyNumberFormat="1" applyFont="1" applyFill="1" applyBorder="1" applyAlignment="1"/>
    <xf numFmtId="1" fontId="31" fillId="0" borderId="16" xfId="0" applyNumberFormat="1" applyFont="1" applyBorder="1"/>
    <xf numFmtId="1" fontId="45" fillId="0" borderId="14" xfId="0" applyNumberFormat="1" applyFont="1" applyBorder="1" applyAlignment="1"/>
    <xf numFmtId="1" fontId="45" fillId="0" borderId="16" xfId="0" applyNumberFormat="1" applyFont="1" applyBorder="1" applyAlignment="1"/>
    <xf numFmtId="1" fontId="31" fillId="0" borderId="12" xfId="0" applyNumberFormat="1" applyFont="1" applyBorder="1"/>
    <xf numFmtId="1" fontId="45" fillId="0" borderId="12" xfId="0" applyNumberFormat="1" applyFont="1" applyBorder="1" applyAlignment="1"/>
    <xf numFmtId="0" fontId="24" fillId="0" borderId="0" xfId="0" applyFont="1" applyAlignment="1">
      <alignment horizontal="right"/>
    </xf>
    <xf numFmtId="1" fontId="45" fillId="2" borderId="3" xfId="1" applyNumberFormat="1" applyFont="1" applyFill="1" applyBorder="1" applyAlignment="1">
      <alignment horizontal="right"/>
    </xf>
    <xf numFmtId="1" fontId="24" fillId="0" borderId="3" xfId="0" applyNumberFormat="1" applyFont="1" applyBorder="1" applyAlignment="1">
      <alignment horizontal="right"/>
    </xf>
    <xf numFmtId="0" fontId="45" fillId="0" borderId="2" xfId="0" applyFont="1" applyBorder="1" applyAlignment="1">
      <alignment horizontal="right"/>
    </xf>
    <xf numFmtId="0" fontId="31" fillId="0" borderId="4" xfId="0" applyFont="1" applyBorder="1" applyAlignment="1">
      <alignment horizontal="center"/>
    </xf>
    <xf numFmtId="1" fontId="24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1" fontId="24" fillId="0" borderId="23" xfId="0" applyNumberFormat="1" applyFont="1" applyBorder="1"/>
    <xf numFmtId="1" fontId="24" fillId="2" borderId="3" xfId="0" applyNumberFormat="1" applyFont="1" applyFill="1" applyBorder="1"/>
    <xf numFmtId="0" fontId="48" fillId="0" borderId="0" xfId="0" applyFont="1"/>
    <xf numFmtId="0" fontId="49" fillId="0" borderId="0" xfId="0" applyFont="1"/>
    <xf numFmtId="0" fontId="50" fillId="0" borderId="0" xfId="0" applyFont="1" applyFill="1" applyBorder="1"/>
    <xf numFmtId="0" fontId="34" fillId="0" borderId="2" xfId="1" applyFont="1" applyBorder="1" applyAlignment="1">
      <alignment horizontal="center" wrapText="1"/>
    </xf>
    <xf numFmtId="0" fontId="24" fillId="7" borderId="0" xfId="0" applyFont="1" applyFill="1" applyBorder="1"/>
    <xf numFmtId="0" fontId="31" fillId="7" borderId="0" xfId="0" applyFont="1" applyFill="1" applyBorder="1"/>
    <xf numFmtId="1" fontId="24" fillId="7" borderId="0" xfId="0" applyNumberFormat="1" applyFont="1" applyFill="1" applyBorder="1" applyAlignment="1">
      <alignment horizontal="right"/>
    </xf>
    <xf numFmtId="0" fontId="53" fillId="0" borderId="0" xfId="0" applyFont="1"/>
    <xf numFmtId="1" fontId="54" fillId="0" borderId="0" xfId="0" applyNumberFormat="1" applyFont="1"/>
    <xf numFmtId="0" fontId="54" fillId="0" borderId="0" xfId="0" applyFont="1"/>
    <xf numFmtId="0" fontId="55" fillId="0" borderId="0" xfId="0" applyFont="1"/>
    <xf numFmtId="1" fontId="3" fillId="0" borderId="1" xfId="1" applyNumberFormat="1" applyFont="1" applyFill="1" applyBorder="1" applyAlignment="1">
      <alignment horizontal="center"/>
    </xf>
    <xf numFmtId="1" fontId="3" fillId="9" borderId="18" xfId="0" applyNumberFormat="1" applyFont="1" applyFill="1" applyBorder="1"/>
    <xf numFmtId="1" fontId="7" fillId="7" borderId="17" xfId="0" applyNumberFormat="1" applyFont="1" applyFill="1" applyBorder="1"/>
    <xf numFmtId="1" fontId="3" fillId="7" borderId="5" xfId="0" applyNumberFormat="1" applyFont="1" applyFill="1" applyBorder="1"/>
    <xf numFmtId="1" fontId="3" fillId="7" borderId="3" xfId="0" applyNumberFormat="1" applyFont="1" applyFill="1" applyBorder="1" applyAlignment="1">
      <alignment horizontal="right"/>
    </xf>
    <xf numFmtId="1" fontId="3" fillId="7" borderId="4" xfId="0" applyNumberFormat="1" applyFont="1" applyFill="1" applyBorder="1"/>
    <xf numFmtId="1" fontId="7" fillId="7" borderId="12" xfId="1" applyNumberFormat="1" applyFont="1" applyFill="1" applyBorder="1" applyAlignment="1">
      <alignment horizontal="right"/>
    </xf>
    <xf numFmtId="1" fontId="7" fillId="7" borderId="15" xfId="1" applyNumberFormat="1" applyFont="1" applyFill="1" applyBorder="1" applyAlignment="1">
      <alignment horizontal="right"/>
    </xf>
    <xf numFmtId="1" fontId="3" fillId="0" borderId="8" xfId="0" applyNumberFormat="1" applyFont="1" applyFill="1" applyBorder="1"/>
    <xf numFmtId="1" fontId="3" fillId="0" borderId="14" xfId="0" applyNumberFormat="1" applyFont="1" applyFill="1" applyBorder="1"/>
    <xf numFmtId="1" fontId="3" fillId="0" borderId="13" xfId="0" applyNumberFormat="1" applyFont="1" applyFill="1" applyBorder="1"/>
    <xf numFmtId="1" fontId="7" fillId="0" borderId="27" xfId="0" applyNumberFormat="1" applyFont="1" applyFill="1" applyBorder="1"/>
    <xf numFmtId="0" fontId="3" fillId="6" borderId="1" xfId="1" applyFont="1" applyFill="1" applyBorder="1" applyAlignment="1">
      <alignment vertical="center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right" vertical="center"/>
    </xf>
    <xf numFmtId="1" fontId="7" fillId="0" borderId="14" xfId="1" applyNumberFormat="1" applyFont="1" applyFill="1" applyBorder="1" applyAlignment="1"/>
    <xf numFmtId="1" fontId="7" fillId="0" borderId="2" xfId="0" applyNumberFormat="1" applyFont="1" applyFill="1" applyBorder="1"/>
    <xf numFmtId="0" fontId="3" fillId="11" borderId="37" xfId="0" applyFont="1" applyFill="1" applyBorder="1"/>
    <xf numFmtId="0" fontId="3" fillId="0" borderId="0" xfId="1" applyFont="1" applyFill="1" applyBorder="1"/>
    <xf numFmtId="0" fontId="4" fillId="0" borderId="0" xfId="0" applyFont="1" applyBorder="1"/>
    <xf numFmtId="0" fontId="11" fillId="0" borderId="0" xfId="0" applyFont="1" applyBorder="1"/>
    <xf numFmtId="0" fontId="3" fillId="0" borderId="11" xfId="0" applyFont="1" applyBorder="1" applyAlignment="1">
      <alignment horizontal="right"/>
    </xf>
    <xf numFmtId="0" fontId="45" fillId="0" borderId="8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" fontId="24" fillId="0" borderId="0" xfId="0" applyNumberFormat="1" applyFont="1" applyFill="1" applyBorder="1"/>
    <xf numFmtId="1" fontId="24" fillId="0" borderId="0" xfId="0" applyNumberFormat="1" applyFont="1" applyFill="1"/>
    <xf numFmtId="1" fontId="45" fillId="0" borderId="3" xfId="1" applyNumberFormat="1" applyFont="1" applyFill="1" applyBorder="1" applyAlignment="1">
      <alignment horizontal="right"/>
    </xf>
    <xf numFmtId="0" fontId="31" fillId="0" borderId="1" xfId="1" applyFont="1" applyBorder="1" applyAlignment="1">
      <alignment horizontal="left"/>
    </xf>
    <xf numFmtId="0" fontId="31" fillId="0" borderId="2" xfId="1" applyFont="1" applyBorder="1" applyAlignment="1">
      <alignment horizontal="left"/>
    </xf>
    <xf numFmtId="0" fontId="31" fillId="0" borderId="23" xfId="1" applyFont="1" applyBorder="1" applyAlignment="1">
      <alignment horizontal="left"/>
    </xf>
    <xf numFmtId="1" fontId="7" fillId="0" borderId="7" xfId="1" applyNumberFormat="1" applyFont="1" applyFill="1" applyBorder="1" applyAlignment="1">
      <alignment horizontal="right"/>
    </xf>
    <xf numFmtId="1" fontId="3" fillId="10" borderId="3" xfId="0" applyNumberFormat="1" applyFont="1" applyFill="1" applyBorder="1" applyAlignment="1">
      <alignment horizontal="right"/>
    </xf>
    <xf numFmtId="0" fontId="7" fillId="7" borderId="8" xfId="1" applyFont="1" applyFill="1" applyBorder="1" applyAlignment="1">
      <alignment horizontal="right"/>
    </xf>
    <xf numFmtId="0" fontId="7" fillId="0" borderId="7" xfId="0" applyFont="1" applyFill="1" applyBorder="1"/>
    <xf numFmtId="0" fontId="7" fillId="0" borderId="7" xfId="1" applyFont="1" applyBorder="1" applyAlignment="1">
      <alignment horizontal="right" wrapText="1"/>
    </xf>
    <xf numFmtId="1" fontId="7" fillId="0" borderId="8" xfId="0" applyNumberFormat="1" applyFont="1" applyBorder="1" applyAlignment="1">
      <alignment horizontal="right"/>
    </xf>
    <xf numFmtId="0" fontId="7" fillId="0" borderId="47" xfId="0" applyFont="1" applyFill="1" applyBorder="1"/>
    <xf numFmtId="0" fontId="7" fillId="0" borderId="27" xfId="0" applyFont="1" applyFill="1" applyBorder="1"/>
    <xf numFmtId="0" fontId="7" fillId="0" borderId="77" xfId="0" applyFont="1" applyBorder="1"/>
    <xf numFmtId="0" fontId="7" fillId="7" borderId="16" xfId="0" applyFont="1" applyFill="1" applyBorder="1"/>
    <xf numFmtId="0" fontId="7" fillId="0" borderId="85" xfId="1" applyFont="1" applyBorder="1" applyAlignment="1">
      <alignment horizontal="right"/>
    </xf>
    <xf numFmtId="1" fontId="7" fillId="0" borderId="61" xfId="0" applyNumberFormat="1" applyFont="1" applyFill="1" applyBorder="1"/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8" xfId="1" applyFont="1" applyBorder="1" applyAlignment="1">
      <alignment horizontal="left"/>
    </xf>
    <xf numFmtId="0" fontId="3" fillId="0" borderId="28" xfId="1" applyFont="1" applyBorder="1" applyAlignment="1">
      <alignment horizontal="right"/>
    </xf>
    <xf numFmtId="1" fontId="3" fillId="0" borderId="18" xfId="1" applyNumberFormat="1" applyFont="1" applyFill="1" applyBorder="1" applyAlignment="1">
      <alignment horizontal="right"/>
    </xf>
    <xf numFmtId="1" fontId="3" fillId="9" borderId="18" xfId="1" applyNumberFormat="1" applyFont="1" applyFill="1" applyBorder="1" applyAlignment="1">
      <alignment horizontal="right"/>
    </xf>
    <xf numFmtId="1" fontId="3" fillId="0" borderId="70" xfId="1" applyNumberFormat="1" applyFont="1" applyBorder="1" applyAlignment="1">
      <alignment horizontal="right"/>
    </xf>
    <xf numFmtId="1" fontId="3" fillId="0" borderId="18" xfId="1" applyNumberFormat="1" applyFont="1" applyBorder="1" applyAlignment="1">
      <alignment horizontal="right"/>
    </xf>
    <xf numFmtId="1" fontId="7" fillId="0" borderId="21" xfId="0" applyNumberFormat="1" applyFont="1" applyFill="1" applyBorder="1"/>
    <xf numFmtId="0" fontId="7" fillId="0" borderId="31" xfId="0" applyFont="1" applyBorder="1"/>
    <xf numFmtId="0" fontId="7" fillId="0" borderId="60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7" borderId="18" xfId="0" applyFont="1" applyFill="1" applyBorder="1"/>
    <xf numFmtId="0" fontId="31" fillId="0" borderId="1" xfId="1" applyFont="1" applyBorder="1" applyAlignment="1">
      <alignment horizontal="left"/>
    </xf>
    <xf numFmtId="0" fontId="31" fillId="0" borderId="2" xfId="1" applyFont="1" applyBorder="1" applyAlignment="1">
      <alignment horizontal="left"/>
    </xf>
    <xf numFmtId="0" fontId="31" fillId="0" borderId="23" xfId="1" applyFont="1" applyBorder="1" applyAlignment="1">
      <alignment horizontal="left"/>
    </xf>
    <xf numFmtId="0" fontId="31" fillId="0" borderId="20" xfId="1" applyNumberFormat="1" applyFont="1" applyBorder="1" applyAlignment="1">
      <alignment horizontal="left"/>
    </xf>
    <xf numFmtId="0" fontId="36" fillId="0" borderId="4" xfId="0" applyNumberFormat="1" applyFont="1" applyBorder="1" applyAlignment="1">
      <alignment horizontal="left"/>
    </xf>
    <xf numFmtId="0" fontId="36" fillId="0" borderId="4" xfId="0" applyNumberFormat="1" applyFont="1" applyBorder="1" applyAlignment="1"/>
    <xf numFmtId="0" fontId="36" fillId="0" borderId="24" xfId="0" applyNumberFormat="1" applyFont="1" applyBorder="1" applyAlignment="1"/>
    <xf numFmtId="0" fontId="36" fillId="0" borderId="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2" xfId="0" applyFont="1" applyBorder="1" applyAlignment="1"/>
    <xf numFmtId="0" fontId="36" fillId="0" borderId="23" xfId="0" applyFont="1" applyBorder="1" applyAlignment="1"/>
    <xf numFmtId="0" fontId="31" fillId="0" borderId="35" xfId="1" applyFont="1" applyBorder="1" applyAlignment="1">
      <alignment horizontal="left"/>
    </xf>
    <xf numFmtId="0" fontId="39" fillId="0" borderId="36" xfId="0" applyFont="1" applyBorder="1" applyAlignment="1">
      <alignment horizontal="left"/>
    </xf>
    <xf numFmtId="0" fontId="39" fillId="0" borderId="59" xfId="0" applyFont="1" applyBorder="1" applyAlignment="1">
      <alignment horizontal="left"/>
    </xf>
    <xf numFmtId="0" fontId="31" fillId="0" borderId="38" xfId="1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6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0" applyFont="1" applyBorder="1" applyAlignment="1"/>
    <xf numFmtId="0" fontId="25" fillId="0" borderId="0" xfId="0" applyFont="1" applyBorder="1" applyAlignment="1"/>
    <xf numFmtId="0" fontId="31" fillId="0" borderId="41" xfId="1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1" fillId="11" borderId="1" xfId="0" applyFont="1" applyFill="1" applyBorder="1" applyAlignment="1"/>
    <xf numFmtId="0" fontId="51" fillId="7" borderId="0" xfId="0" applyFont="1" applyFill="1" applyBorder="1" applyAlignment="1"/>
    <xf numFmtId="0" fontId="52" fillId="7" borderId="0" xfId="0" applyFont="1" applyFill="1" applyAlignment="1"/>
    <xf numFmtId="0" fontId="41" fillId="0" borderId="42" xfId="0" applyFont="1" applyBorder="1" applyAlignment="1">
      <alignment horizontal="left"/>
    </xf>
    <xf numFmtId="0" fontId="31" fillId="0" borderId="41" xfId="0" applyFont="1" applyBorder="1" applyAlignment="1"/>
    <xf numFmtId="0" fontId="39" fillId="0" borderId="42" xfId="0" applyFont="1" applyBorder="1" applyAlignment="1"/>
    <xf numFmtId="0" fontId="39" fillId="0" borderId="39" xfId="0" applyFont="1" applyBorder="1" applyAlignment="1">
      <alignment horizontal="left"/>
    </xf>
    <xf numFmtId="0" fontId="31" fillId="0" borderId="32" xfId="1" applyFont="1" applyBorder="1" applyAlignment="1">
      <alignment horizontal="left"/>
    </xf>
    <xf numFmtId="0" fontId="39" fillId="0" borderId="33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46" fillId="0" borderId="0" xfId="0" applyFont="1" applyAlignment="1"/>
    <xf numFmtId="0" fontId="47" fillId="0" borderId="0" xfId="0" applyFont="1" applyAlignment="1"/>
    <xf numFmtId="0" fontId="31" fillId="0" borderId="25" xfId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26" xfId="0" applyFont="1" applyBorder="1" applyAlignment="1">
      <alignment horizontal="left"/>
    </xf>
    <xf numFmtId="0" fontId="31" fillId="0" borderId="6" xfId="1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0" fontId="31" fillId="0" borderId="38" xfId="0" applyFont="1" applyBorder="1" applyAlignment="1"/>
    <xf numFmtId="0" fontId="39" fillId="0" borderId="39" xfId="0" applyFont="1" applyBorder="1" applyAlignment="1"/>
    <xf numFmtId="0" fontId="31" fillId="0" borderId="62" xfId="1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61" xfId="0" applyFont="1" applyBorder="1" applyAlignment="1">
      <alignment horizontal="left"/>
    </xf>
    <xf numFmtId="0" fontId="31" fillId="0" borderId="50" xfId="1" applyFont="1" applyBorder="1" applyAlignment="1">
      <alignment horizontal="left"/>
    </xf>
    <xf numFmtId="0" fontId="31" fillId="0" borderId="51" xfId="1" applyFont="1" applyBorder="1" applyAlignment="1">
      <alignment horizontal="lef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1447800</xdr:colOff>
      <xdr:row>1</xdr:row>
      <xdr:rowOff>19050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4300" y="114300"/>
          <a:ext cx="1333500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sociální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104775</xdr:rowOff>
    </xdr:from>
    <xdr:to>
      <xdr:col>0</xdr:col>
      <xdr:colOff>2457450</xdr:colOff>
      <xdr:row>1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23850" y="104775"/>
          <a:ext cx="21336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rezerv a rozvoje</a:t>
          </a:r>
        </a:p>
      </xdr:txBody>
    </xdr:sp>
    <xdr:clientData/>
  </xdr:twoCellAnchor>
  <xdr:twoCellAnchor>
    <xdr:from>
      <xdr:col>0</xdr:col>
      <xdr:colOff>323850</xdr:colOff>
      <xdr:row>0</xdr:row>
      <xdr:rowOff>104775</xdr:rowOff>
    </xdr:from>
    <xdr:to>
      <xdr:col>0</xdr:col>
      <xdr:colOff>2457450</xdr:colOff>
      <xdr:row>1</xdr:row>
      <xdr:rowOff>47625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23850" y="104775"/>
          <a:ext cx="21336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rezerv a rozvoje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38100</xdr:rowOff>
    </xdr:from>
    <xdr:to>
      <xdr:col>3</xdr:col>
      <xdr:colOff>609600</xdr:colOff>
      <xdr:row>6</xdr:row>
      <xdr:rowOff>75604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361950"/>
          <a:ext cx="609600" cy="1504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Layout" zoomScaleNormal="100" workbookViewId="0">
      <selection activeCell="A8" sqref="A8"/>
    </sheetView>
  </sheetViews>
  <sheetFormatPr defaultRowHeight="12.75" customHeight="1" x14ac:dyDescent="0.2"/>
  <cols>
    <col min="1" max="1" width="52" style="624" customWidth="1"/>
    <col min="2" max="3" width="8.7109375" style="641" customWidth="1"/>
    <col min="4" max="4" width="9.7109375" style="641" customWidth="1"/>
    <col min="5" max="5" width="7.7109375" style="642" hidden="1" customWidth="1"/>
    <col min="6" max="6" width="8.7109375" style="641" hidden="1" customWidth="1"/>
    <col min="7" max="7" width="0.42578125" style="624" customWidth="1"/>
    <col min="8" max="256" width="9.140625" style="624"/>
    <col min="257" max="257" width="50.7109375" style="624" customWidth="1"/>
    <col min="258" max="259" width="8.7109375" style="624" customWidth="1"/>
    <col min="260" max="260" width="9.7109375" style="624" customWidth="1"/>
    <col min="261" max="262" width="0" style="624" hidden="1" customWidth="1"/>
    <col min="263" max="263" width="0.42578125" style="624" customWidth="1"/>
    <col min="264" max="512" width="9.140625" style="624"/>
    <col min="513" max="513" width="50.7109375" style="624" customWidth="1"/>
    <col min="514" max="515" width="8.7109375" style="624" customWidth="1"/>
    <col min="516" max="516" width="9.7109375" style="624" customWidth="1"/>
    <col min="517" max="518" width="0" style="624" hidden="1" customWidth="1"/>
    <col min="519" max="519" width="0.42578125" style="624" customWidth="1"/>
    <col min="520" max="768" width="9.140625" style="624"/>
    <col min="769" max="769" width="50.7109375" style="624" customWidth="1"/>
    <col min="770" max="771" width="8.7109375" style="624" customWidth="1"/>
    <col min="772" max="772" width="9.7109375" style="624" customWidth="1"/>
    <col min="773" max="774" width="0" style="624" hidden="1" customWidth="1"/>
    <col min="775" max="775" width="0.42578125" style="624" customWidth="1"/>
    <col min="776" max="1024" width="9.140625" style="624"/>
    <col min="1025" max="1025" width="50.7109375" style="624" customWidth="1"/>
    <col min="1026" max="1027" width="8.7109375" style="624" customWidth="1"/>
    <col min="1028" max="1028" width="9.7109375" style="624" customWidth="1"/>
    <col min="1029" max="1030" width="0" style="624" hidden="1" customWidth="1"/>
    <col min="1031" max="1031" width="0.42578125" style="624" customWidth="1"/>
    <col min="1032" max="1280" width="9.140625" style="624"/>
    <col min="1281" max="1281" width="50.7109375" style="624" customWidth="1"/>
    <col min="1282" max="1283" width="8.7109375" style="624" customWidth="1"/>
    <col min="1284" max="1284" width="9.7109375" style="624" customWidth="1"/>
    <col min="1285" max="1286" width="0" style="624" hidden="1" customWidth="1"/>
    <col min="1287" max="1287" width="0.42578125" style="624" customWidth="1"/>
    <col min="1288" max="1536" width="9.140625" style="624"/>
    <col min="1537" max="1537" width="50.7109375" style="624" customWidth="1"/>
    <col min="1538" max="1539" width="8.7109375" style="624" customWidth="1"/>
    <col min="1540" max="1540" width="9.7109375" style="624" customWidth="1"/>
    <col min="1541" max="1542" width="0" style="624" hidden="1" customWidth="1"/>
    <col min="1543" max="1543" width="0.42578125" style="624" customWidth="1"/>
    <col min="1544" max="1792" width="9.140625" style="624"/>
    <col min="1793" max="1793" width="50.7109375" style="624" customWidth="1"/>
    <col min="1794" max="1795" width="8.7109375" style="624" customWidth="1"/>
    <col min="1796" max="1796" width="9.7109375" style="624" customWidth="1"/>
    <col min="1797" max="1798" width="0" style="624" hidden="1" customWidth="1"/>
    <col min="1799" max="1799" width="0.42578125" style="624" customWidth="1"/>
    <col min="1800" max="2048" width="9.140625" style="624"/>
    <col min="2049" max="2049" width="50.7109375" style="624" customWidth="1"/>
    <col min="2050" max="2051" width="8.7109375" style="624" customWidth="1"/>
    <col min="2052" max="2052" width="9.7109375" style="624" customWidth="1"/>
    <col min="2053" max="2054" width="0" style="624" hidden="1" customWidth="1"/>
    <col min="2055" max="2055" width="0.42578125" style="624" customWidth="1"/>
    <col min="2056" max="2304" width="9.140625" style="624"/>
    <col min="2305" max="2305" width="50.7109375" style="624" customWidth="1"/>
    <col min="2306" max="2307" width="8.7109375" style="624" customWidth="1"/>
    <col min="2308" max="2308" width="9.7109375" style="624" customWidth="1"/>
    <col min="2309" max="2310" width="0" style="624" hidden="1" customWidth="1"/>
    <col min="2311" max="2311" width="0.42578125" style="624" customWidth="1"/>
    <col min="2312" max="2560" width="9.140625" style="624"/>
    <col min="2561" max="2561" width="50.7109375" style="624" customWidth="1"/>
    <col min="2562" max="2563" width="8.7109375" style="624" customWidth="1"/>
    <col min="2564" max="2564" width="9.7109375" style="624" customWidth="1"/>
    <col min="2565" max="2566" width="0" style="624" hidden="1" customWidth="1"/>
    <col min="2567" max="2567" width="0.42578125" style="624" customWidth="1"/>
    <col min="2568" max="2816" width="9.140625" style="624"/>
    <col min="2817" max="2817" width="50.7109375" style="624" customWidth="1"/>
    <col min="2818" max="2819" width="8.7109375" style="624" customWidth="1"/>
    <col min="2820" max="2820" width="9.7109375" style="624" customWidth="1"/>
    <col min="2821" max="2822" width="0" style="624" hidden="1" customWidth="1"/>
    <col min="2823" max="2823" width="0.42578125" style="624" customWidth="1"/>
    <col min="2824" max="3072" width="9.140625" style="624"/>
    <col min="3073" max="3073" width="50.7109375" style="624" customWidth="1"/>
    <col min="3074" max="3075" width="8.7109375" style="624" customWidth="1"/>
    <col min="3076" max="3076" width="9.7109375" style="624" customWidth="1"/>
    <col min="3077" max="3078" width="0" style="624" hidden="1" customWidth="1"/>
    <col min="3079" max="3079" width="0.42578125" style="624" customWidth="1"/>
    <col min="3080" max="3328" width="9.140625" style="624"/>
    <col min="3329" max="3329" width="50.7109375" style="624" customWidth="1"/>
    <col min="3330" max="3331" width="8.7109375" style="624" customWidth="1"/>
    <col min="3332" max="3332" width="9.7109375" style="624" customWidth="1"/>
    <col min="3333" max="3334" width="0" style="624" hidden="1" customWidth="1"/>
    <col min="3335" max="3335" width="0.42578125" style="624" customWidth="1"/>
    <col min="3336" max="3584" width="9.140625" style="624"/>
    <col min="3585" max="3585" width="50.7109375" style="624" customWidth="1"/>
    <col min="3586" max="3587" width="8.7109375" style="624" customWidth="1"/>
    <col min="3588" max="3588" width="9.7109375" style="624" customWidth="1"/>
    <col min="3589" max="3590" width="0" style="624" hidden="1" customWidth="1"/>
    <col min="3591" max="3591" width="0.42578125" style="624" customWidth="1"/>
    <col min="3592" max="3840" width="9.140625" style="624"/>
    <col min="3841" max="3841" width="50.7109375" style="624" customWidth="1"/>
    <col min="3842" max="3843" width="8.7109375" style="624" customWidth="1"/>
    <col min="3844" max="3844" width="9.7109375" style="624" customWidth="1"/>
    <col min="3845" max="3846" width="0" style="624" hidden="1" customWidth="1"/>
    <col min="3847" max="3847" width="0.42578125" style="624" customWidth="1"/>
    <col min="3848" max="4096" width="9.140625" style="624"/>
    <col min="4097" max="4097" width="50.7109375" style="624" customWidth="1"/>
    <col min="4098" max="4099" width="8.7109375" style="624" customWidth="1"/>
    <col min="4100" max="4100" width="9.7109375" style="624" customWidth="1"/>
    <col min="4101" max="4102" width="0" style="624" hidden="1" customWidth="1"/>
    <col min="4103" max="4103" width="0.42578125" style="624" customWidth="1"/>
    <col min="4104" max="4352" width="9.140625" style="624"/>
    <col min="4353" max="4353" width="50.7109375" style="624" customWidth="1"/>
    <col min="4354" max="4355" width="8.7109375" style="624" customWidth="1"/>
    <col min="4356" max="4356" width="9.7109375" style="624" customWidth="1"/>
    <col min="4357" max="4358" width="0" style="624" hidden="1" customWidth="1"/>
    <col min="4359" max="4359" width="0.42578125" style="624" customWidth="1"/>
    <col min="4360" max="4608" width="9.140625" style="624"/>
    <col min="4609" max="4609" width="50.7109375" style="624" customWidth="1"/>
    <col min="4610" max="4611" width="8.7109375" style="624" customWidth="1"/>
    <col min="4612" max="4612" width="9.7109375" style="624" customWidth="1"/>
    <col min="4613" max="4614" width="0" style="624" hidden="1" customWidth="1"/>
    <col min="4615" max="4615" width="0.42578125" style="624" customWidth="1"/>
    <col min="4616" max="4864" width="9.140625" style="624"/>
    <col min="4865" max="4865" width="50.7109375" style="624" customWidth="1"/>
    <col min="4866" max="4867" width="8.7109375" style="624" customWidth="1"/>
    <col min="4868" max="4868" width="9.7109375" style="624" customWidth="1"/>
    <col min="4869" max="4870" width="0" style="624" hidden="1" customWidth="1"/>
    <col min="4871" max="4871" width="0.42578125" style="624" customWidth="1"/>
    <col min="4872" max="5120" width="9.140625" style="624"/>
    <col min="5121" max="5121" width="50.7109375" style="624" customWidth="1"/>
    <col min="5122" max="5123" width="8.7109375" style="624" customWidth="1"/>
    <col min="5124" max="5124" width="9.7109375" style="624" customWidth="1"/>
    <col min="5125" max="5126" width="0" style="624" hidden="1" customWidth="1"/>
    <col min="5127" max="5127" width="0.42578125" style="624" customWidth="1"/>
    <col min="5128" max="5376" width="9.140625" style="624"/>
    <col min="5377" max="5377" width="50.7109375" style="624" customWidth="1"/>
    <col min="5378" max="5379" width="8.7109375" style="624" customWidth="1"/>
    <col min="5380" max="5380" width="9.7109375" style="624" customWidth="1"/>
    <col min="5381" max="5382" width="0" style="624" hidden="1" customWidth="1"/>
    <col min="5383" max="5383" width="0.42578125" style="624" customWidth="1"/>
    <col min="5384" max="5632" width="9.140625" style="624"/>
    <col min="5633" max="5633" width="50.7109375" style="624" customWidth="1"/>
    <col min="5634" max="5635" width="8.7109375" style="624" customWidth="1"/>
    <col min="5636" max="5636" width="9.7109375" style="624" customWidth="1"/>
    <col min="5637" max="5638" width="0" style="624" hidden="1" customWidth="1"/>
    <col min="5639" max="5639" width="0.42578125" style="624" customWidth="1"/>
    <col min="5640" max="5888" width="9.140625" style="624"/>
    <col min="5889" max="5889" width="50.7109375" style="624" customWidth="1"/>
    <col min="5890" max="5891" width="8.7109375" style="624" customWidth="1"/>
    <col min="5892" max="5892" width="9.7109375" style="624" customWidth="1"/>
    <col min="5893" max="5894" width="0" style="624" hidden="1" customWidth="1"/>
    <col min="5895" max="5895" width="0.42578125" style="624" customWidth="1"/>
    <col min="5896" max="6144" width="9.140625" style="624"/>
    <col min="6145" max="6145" width="50.7109375" style="624" customWidth="1"/>
    <col min="6146" max="6147" width="8.7109375" style="624" customWidth="1"/>
    <col min="6148" max="6148" width="9.7109375" style="624" customWidth="1"/>
    <col min="6149" max="6150" width="0" style="624" hidden="1" customWidth="1"/>
    <col min="6151" max="6151" width="0.42578125" style="624" customWidth="1"/>
    <col min="6152" max="6400" width="9.140625" style="624"/>
    <col min="6401" max="6401" width="50.7109375" style="624" customWidth="1"/>
    <col min="6402" max="6403" width="8.7109375" style="624" customWidth="1"/>
    <col min="6404" max="6404" width="9.7109375" style="624" customWidth="1"/>
    <col min="6405" max="6406" width="0" style="624" hidden="1" customWidth="1"/>
    <col min="6407" max="6407" width="0.42578125" style="624" customWidth="1"/>
    <col min="6408" max="6656" width="9.140625" style="624"/>
    <col min="6657" max="6657" width="50.7109375" style="624" customWidth="1"/>
    <col min="6658" max="6659" width="8.7109375" style="624" customWidth="1"/>
    <col min="6660" max="6660" width="9.7109375" style="624" customWidth="1"/>
    <col min="6661" max="6662" width="0" style="624" hidden="1" customWidth="1"/>
    <col min="6663" max="6663" width="0.42578125" style="624" customWidth="1"/>
    <col min="6664" max="6912" width="9.140625" style="624"/>
    <col min="6913" max="6913" width="50.7109375" style="624" customWidth="1"/>
    <col min="6914" max="6915" width="8.7109375" style="624" customWidth="1"/>
    <col min="6916" max="6916" width="9.7109375" style="624" customWidth="1"/>
    <col min="6917" max="6918" width="0" style="624" hidden="1" customWidth="1"/>
    <col min="6919" max="6919" width="0.42578125" style="624" customWidth="1"/>
    <col min="6920" max="7168" width="9.140625" style="624"/>
    <col min="7169" max="7169" width="50.7109375" style="624" customWidth="1"/>
    <col min="7170" max="7171" width="8.7109375" style="624" customWidth="1"/>
    <col min="7172" max="7172" width="9.7109375" style="624" customWidth="1"/>
    <col min="7173" max="7174" width="0" style="624" hidden="1" customWidth="1"/>
    <col min="7175" max="7175" width="0.42578125" style="624" customWidth="1"/>
    <col min="7176" max="7424" width="9.140625" style="624"/>
    <col min="7425" max="7425" width="50.7109375" style="624" customWidth="1"/>
    <col min="7426" max="7427" width="8.7109375" style="624" customWidth="1"/>
    <col min="7428" max="7428" width="9.7109375" style="624" customWidth="1"/>
    <col min="7429" max="7430" width="0" style="624" hidden="1" customWidth="1"/>
    <col min="7431" max="7431" width="0.42578125" style="624" customWidth="1"/>
    <col min="7432" max="7680" width="9.140625" style="624"/>
    <col min="7681" max="7681" width="50.7109375" style="624" customWidth="1"/>
    <col min="7682" max="7683" width="8.7109375" style="624" customWidth="1"/>
    <col min="7684" max="7684" width="9.7109375" style="624" customWidth="1"/>
    <col min="7685" max="7686" width="0" style="624" hidden="1" customWidth="1"/>
    <col min="7687" max="7687" width="0.42578125" style="624" customWidth="1"/>
    <col min="7688" max="7936" width="9.140625" style="624"/>
    <col min="7937" max="7937" width="50.7109375" style="624" customWidth="1"/>
    <col min="7938" max="7939" width="8.7109375" style="624" customWidth="1"/>
    <col min="7940" max="7940" width="9.7109375" style="624" customWidth="1"/>
    <col min="7941" max="7942" width="0" style="624" hidden="1" customWidth="1"/>
    <col min="7943" max="7943" width="0.42578125" style="624" customWidth="1"/>
    <col min="7944" max="8192" width="9.140625" style="624"/>
    <col min="8193" max="8193" width="50.7109375" style="624" customWidth="1"/>
    <col min="8194" max="8195" width="8.7109375" style="624" customWidth="1"/>
    <col min="8196" max="8196" width="9.7109375" style="624" customWidth="1"/>
    <col min="8197" max="8198" width="0" style="624" hidden="1" customWidth="1"/>
    <col min="8199" max="8199" width="0.42578125" style="624" customWidth="1"/>
    <col min="8200" max="8448" width="9.140625" style="624"/>
    <col min="8449" max="8449" width="50.7109375" style="624" customWidth="1"/>
    <col min="8450" max="8451" width="8.7109375" style="624" customWidth="1"/>
    <col min="8452" max="8452" width="9.7109375" style="624" customWidth="1"/>
    <col min="8453" max="8454" width="0" style="624" hidden="1" customWidth="1"/>
    <col min="8455" max="8455" width="0.42578125" style="624" customWidth="1"/>
    <col min="8456" max="8704" width="9.140625" style="624"/>
    <col min="8705" max="8705" width="50.7109375" style="624" customWidth="1"/>
    <col min="8706" max="8707" width="8.7109375" style="624" customWidth="1"/>
    <col min="8708" max="8708" width="9.7109375" style="624" customWidth="1"/>
    <col min="8709" max="8710" width="0" style="624" hidden="1" customWidth="1"/>
    <col min="8711" max="8711" width="0.42578125" style="624" customWidth="1"/>
    <col min="8712" max="8960" width="9.140625" style="624"/>
    <col min="8961" max="8961" width="50.7109375" style="624" customWidth="1"/>
    <col min="8962" max="8963" width="8.7109375" style="624" customWidth="1"/>
    <col min="8964" max="8964" width="9.7109375" style="624" customWidth="1"/>
    <col min="8965" max="8966" width="0" style="624" hidden="1" customWidth="1"/>
    <col min="8967" max="8967" width="0.42578125" style="624" customWidth="1"/>
    <col min="8968" max="9216" width="9.140625" style="624"/>
    <col min="9217" max="9217" width="50.7109375" style="624" customWidth="1"/>
    <col min="9218" max="9219" width="8.7109375" style="624" customWidth="1"/>
    <col min="9220" max="9220" width="9.7109375" style="624" customWidth="1"/>
    <col min="9221" max="9222" width="0" style="624" hidden="1" customWidth="1"/>
    <col min="9223" max="9223" width="0.42578125" style="624" customWidth="1"/>
    <col min="9224" max="9472" width="9.140625" style="624"/>
    <col min="9473" max="9473" width="50.7109375" style="624" customWidth="1"/>
    <col min="9474" max="9475" width="8.7109375" style="624" customWidth="1"/>
    <col min="9476" max="9476" width="9.7109375" style="624" customWidth="1"/>
    <col min="9477" max="9478" width="0" style="624" hidden="1" customWidth="1"/>
    <col min="9479" max="9479" width="0.42578125" style="624" customWidth="1"/>
    <col min="9480" max="9728" width="9.140625" style="624"/>
    <col min="9729" max="9729" width="50.7109375" style="624" customWidth="1"/>
    <col min="9730" max="9731" width="8.7109375" style="624" customWidth="1"/>
    <col min="9732" max="9732" width="9.7109375" style="624" customWidth="1"/>
    <col min="9733" max="9734" width="0" style="624" hidden="1" customWidth="1"/>
    <col min="9735" max="9735" width="0.42578125" style="624" customWidth="1"/>
    <col min="9736" max="9984" width="9.140625" style="624"/>
    <col min="9985" max="9985" width="50.7109375" style="624" customWidth="1"/>
    <col min="9986" max="9987" width="8.7109375" style="624" customWidth="1"/>
    <col min="9988" max="9988" width="9.7109375" style="624" customWidth="1"/>
    <col min="9989" max="9990" width="0" style="624" hidden="1" customWidth="1"/>
    <col min="9991" max="9991" width="0.42578125" style="624" customWidth="1"/>
    <col min="9992" max="10240" width="9.140625" style="624"/>
    <col min="10241" max="10241" width="50.7109375" style="624" customWidth="1"/>
    <col min="10242" max="10243" width="8.7109375" style="624" customWidth="1"/>
    <col min="10244" max="10244" width="9.7109375" style="624" customWidth="1"/>
    <col min="10245" max="10246" width="0" style="624" hidden="1" customWidth="1"/>
    <col min="10247" max="10247" width="0.42578125" style="624" customWidth="1"/>
    <col min="10248" max="10496" width="9.140625" style="624"/>
    <col min="10497" max="10497" width="50.7109375" style="624" customWidth="1"/>
    <col min="10498" max="10499" width="8.7109375" style="624" customWidth="1"/>
    <col min="10500" max="10500" width="9.7109375" style="624" customWidth="1"/>
    <col min="10501" max="10502" width="0" style="624" hidden="1" customWidth="1"/>
    <col min="10503" max="10503" width="0.42578125" style="624" customWidth="1"/>
    <col min="10504" max="10752" width="9.140625" style="624"/>
    <col min="10753" max="10753" width="50.7109375" style="624" customWidth="1"/>
    <col min="10754" max="10755" width="8.7109375" style="624" customWidth="1"/>
    <col min="10756" max="10756" width="9.7109375" style="624" customWidth="1"/>
    <col min="10757" max="10758" width="0" style="624" hidden="1" customWidth="1"/>
    <col min="10759" max="10759" width="0.42578125" style="624" customWidth="1"/>
    <col min="10760" max="11008" width="9.140625" style="624"/>
    <col min="11009" max="11009" width="50.7109375" style="624" customWidth="1"/>
    <col min="11010" max="11011" width="8.7109375" style="624" customWidth="1"/>
    <col min="11012" max="11012" width="9.7109375" style="624" customWidth="1"/>
    <col min="11013" max="11014" width="0" style="624" hidden="1" customWidth="1"/>
    <col min="11015" max="11015" width="0.42578125" style="624" customWidth="1"/>
    <col min="11016" max="11264" width="9.140625" style="624"/>
    <col min="11265" max="11265" width="50.7109375" style="624" customWidth="1"/>
    <col min="11266" max="11267" width="8.7109375" style="624" customWidth="1"/>
    <col min="11268" max="11268" width="9.7109375" style="624" customWidth="1"/>
    <col min="11269" max="11270" width="0" style="624" hidden="1" customWidth="1"/>
    <col min="11271" max="11271" width="0.42578125" style="624" customWidth="1"/>
    <col min="11272" max="11520" width="9.140625" style="624"/>
    <col min="11521" max="11521" width="50.7109375" style="624" customWidth="1"/>
    <col min="11522" max="11523" width="8.7109375" style="624" customWidth="1"/>
    <col min="11524" max="11524" width="9.7109375" style="624" customWidth="1"/>
    <col min="11525" max="11526" width="0" style="624" hidden="1" customWidth="1"/>
    <col min="11527" max="11527" width="0.42578125" style="624" customWidth="1"/>
    <col min="11528" max="11776" width="9.140625" style="624"/>
    <col min="11777" max="11777" width="50.7109375" style="624" customWidth="1"/>
    <col min="11778" max="11779" width="8.7109375" style="624" customWidth="1"/>
    <col min="11780" max="11780" width="9.7109375" style="624" customWidth="1"/>
    <col min="11781" max="11782" width="0" style="624" hidden="1" customWidth="1"/>
    <col min="11783" max="11783" width="0.42578125" style="624" customWidth="1"/>
    <col min="11784" max="12032" width="9.140625" style="624"/>
    <col min="12033" max="12033" width="50.7109375" style="624" customWidth="1"/>
    <col min="12034" max="12035" width="8.7109375" style="624" customWidth="1"/>
    <col min="12036" max="12036" width="9.7109375" style="624" customWidth="1"/>
    <col min="12037" max="12038" width="0" style="624" hidden="1" customWidth="1"/>
    <col min="12039" max="12039" width="0.42578125" style="624" customWidth="1"/>
    <col min="12040" max="12288" width="9.140625" style="624"/>
    <col min="12289" max="12289" width="50.7109375" style="624" customWidth="1"/>
    <col min="12290" max="12291" width="8.7109375" style="624" customWidth="1"/>
    <col min="12292" max="12292" width="9.7109375" style="624" customWidth="1"/>
    <col min="12293" max="12294" width="0" style="624" hidden="1" customWidth="1"/>
    <col min="12295" max="12295" width="0.42578125" style="624" customWidth="1"/>
    <col min="12296" max="12544" width="9.140625" style="624"/>
    <col min="12545" max="12545" width="50.7109375" style="624" customWidth="1"/>
    <col min="12546" max="12547" width="8.7109375" style="624" customWidth="1"/>
    <col min="12548" max="12548" width="9.7109375" style="624" customWidth="1"/>
    <col min="12549" max="12550" width="0" style="624" hidden="1" customWidth="1"/>
    <col min="12551" max="12551" width="0.42578125" style="624" customWidth="1"/>
    <col min="12552" max="12800" width="9.140625" style="624"/>
    <col min="12801" max="12801" width="50.7109375" style="624" customWidth="1"/>
    <col min="12802" max="12803" width="8.7109375" style="624" customWidth="1"/>
    <col min="12804" max="12804" width="9.7109375" style="624" customWidth="1"/>
    <col min="12805" max="12806" width="0" style="624" hidden="1" customWidth="1"/>
    <col min="12807" max="12807" width="0.42578125" style="624" customWidth="1"/>
    <col min="12808" max="13056" width="9.140625" style="624"/>
    <col min="13057" max="13057" width="50.7109375" style="624" customWidth="1"/>
    <col min="13058" max="13059" width="8.7109375" style="624" customWidth="1"/>
    <col min="13060" max="13060" width="9.7109375" style="624" customWidth="1"/>
    <col min="13061" max="13062" width="0" style="624" hidden="1" customWidth="1"/>
    <col min="13063" max="13063" width="0.42578125" style="624" customWidth="1"/>
    <col min="13064" max="13312" width="9.140625" style="624"/>
    <col min="13313" max="13313" width="50.7109375" style="624" customWidth="1"/>
    <col min="13314" max="13315" width="8.7109375" style="624" customWidth="1"/>
    <col min="13316" max="13316" width="9.7109375" style="624" customWidth="1"/>
    <col min="13317" max="13318" width="0" style="624" hidden="1" customWidth="1"/>
    <col min="13319" max="13319" width="0.42578125" style="624" customWidth="1"/>
    <col min="13320" max="13568" width="9.140625" style="624"/>
    <col min="13569" max="13569" width="50.7109375" style="624" customWidth="1"/>
    <col min="13570" max="13571" width="8.7109375" style="624" customWidth="1"/>
    <col min="13572" max="13572" width="9.7109375" style="624" customWidth="1"/>
    <col min="13573" max="13574" width="0" style="624" hidden="1" customWidth="1"/>
    <col min="13575" max="13575" width="0.42578125" style="624" customWidth="1"/>
    <col min="13576" max="13824" width="9.140625" style="624"/>
    <col min="13825" max="13825" width="50.7109375" style="624" customWidth="1"/>
    <col min="13826" max="13827" width="8.7109375" style="624" customWidth="1"/>
    <col min="13828" max="13828" width="9.7109375" style="624" customWidth="1"/>
    <col min="13829" max="13830" width="0" style="624" hidden="1" customWidth="1"/>
    <col min="13831" max="13831" width="0.42578125" style="624" customWidth="1"/>
    <col min="13832" max="14080" width="9.140625" style="624"/>
    <col min="14081" max="14081" width="50.7109375" style="624" customWidth="1"/>
    <col min="14082" max="14083" width="8.7109375" style="624" customWidth="1"/>
    <col min="14084" max="14084" width="9.7109375" style="624" customWidth="1"/>
    <col min="14085" max="14086" width="0" style="624" hidden="1" customWidth="1"/>
    <col min="14087" max="14087" width="0.42578125" style="624" customWidth="1"/>
    <col min="14088" max="14336" width="9.140625" style="624"/>
    <col min="14337" max="14337" width="50.7109375" style="624" customWidth="1"/>
    <col min="14338" max="14339" width="8.7109375" style="624" customWidth="1"/>
    <col min="14340" max="14340" width="9.7109375" style="624" customWidth="1"/>
    <col min="14341" max="14342" width="0" style="624" hidden="1" customWidth="1"/>
    <col min="14343" max="14343" width="0.42578125" style="624" customWidth="1"/>
    <col min="14344" max="14592" width="9.140625" style="624"/>
    <col min="14593" max="14593" width="50.7109375" style="624" customWidth="1"/>
    <col min="14594" max="14595" width="8.7109375" style="624" customWidth="1"/>
    <col min="14596" max="14596" width="9.7109375" style="624" customWidth="1"/>
    <col min="14597" max="14598" width="0" style="624" hidden="1" customWidth="1"/>
    <col min="14599" max="14599" width="0.42578125" style="624" customWidth="1"/>
    <col min="14600" max="14848" width="9.140625" style="624"/>
    <col min="14849" max="14849" width="50.7109375" style="624" customWidth="1"/>
    <col min="14850" max="14851" width="8.7109375" style="624" customWidth="1"/>
    <col min="14852" max="14852" width="9.7109375" style="624" customWidth="1"/>
    <col min="14853" max="14854" width="0" style="624" hidden="1" customWidth="1"/>
    <col min="14855" max="14855" width="0.42578125" style="624" customWidth="1"/>
    <col min="14856" max="15104" width="9.140625" style="624"/>
    <col min="15105" max="15105" width="50.7109375" style="624" customWidth="1"/>
    <col min="15106" max="15107" width="8.7109375" style="624" customWidth="1"/>
    <col min="15108" max="15108" width="9.7109375" style="624" customWidth="1"/>
    <col min="15109" max="15110" width="0" style="624" hidden="1" customWidth="1"/>
    <col min="15111" max="15111" width="0.42578125" style="624" customWidth="1"/>
    <col min="15112" max="15360" width="9.140625" style="624"/>
    <col min="15361" max="15361" width="50.7109375" style="624" customWidth="1"/>
    <col min="15362" max="15363" width="8.7109375" style="624" customWidth="1"/>
    <col min="15364" max="15364" width="9.7109375" style="624" customWidth="1"/>
    <col min="15365" max="15366" width="0" style="624" hidden="1" customWidth="1"/>
    <col min="15367" max="15367" width="0.42578125" style="624" customWidth="1"/>
    <col min="15368" max="15616" width="9.140625" style="624"/>
    <col min="15617" max="15617" width="50.7109375" style="624" customWidth="1"/>
    <col min="15618" max="15619" width="8.7109375" style="624" customWidth="1"/>
    <col min="15620" max="15620" width="9.7109375" style="624" customWidth="1"/>
    <col min="15621" max="15622" width="0" style="624" hidden="1" customWidth="1"/>
    <col min="15623" max="15623" width="0.42578125" style="624" customWidth="1"/>
    <col min="15624" max="15872" width="9.140625" style="624"/>
    <col min="15873" max="15873" width="50.7109375" style="624" customWidth="1"/>
    <col min="15874" max="15875" width="8.7109375" style="624" customWidth="1"/>
    <col min="15876" max="15876" width="9.7109375" style="624" customWidth="1"/>
    <col min="15877" max="15878" width="0" style="624" hidden="1" customWidth="1"/>
    <col min="15879" max="15879" width="0.42578125" style="624" customWidth="1"/>
    <col min="15880" max="16128" width="9.140625" style="624"/>
    <col min="16129" max="16129" width="50.7109375" style="624" customWidth="1"/>
    <col min="16130" max="16131" width="8.7109375" style="624" customWidth="1"/>
    <col min="16132" max="16132" width="9.7109375" style="624" customWidth="1"/>
    <col min="16133" max="16134" width="0" style="624" hidden="1" customWidth="1"/>
    <col min="16135" max="16135" width="0.42578125" style="624" customWidth="1"/>
    <col min="16136" max="16384" width="9.140625" style="624"/>
  </cols>
  <sheetData>
    <row r="1" spans="1:7" s="603" customFormat="1" ht="15.75" x14ac:dyDescent="0.25">
      <c r="A1" s="600"/>
      <c r="B1" s="601"/>
      <c r="C1" s="601"/>
      <c r="D1" s="601"/>
      <c r="E1" s="602"/>
      <c r="F1" s="601"/>
    </row>
    <row r="2" spans="1:7" s="604" customFormat="1" thickBot="1" x14ac:dyDescent="0.25">
      <c r="B2" s="605"/>
      <c r="C2" s="605"/>
      <c r="D2" s="605"/>
      <c r="E2" s="606" t="s">
        <v>211</v>
      </c>
      <c r="F2" s="605"/>
    </row>
    <row r="3" spans="1:7" s="613" customFormat="1" ht="12" x14ac:dyDescent="0.2">
      <c r="A3" s="607"/>
      <c r="B3" s="608" t="s">
        <v>239</v>
      </c>
      <c r="C3" s="609" t="s">
        <v>240</v>
      </c>
      <c r="D3" s="610" t="s">
        <v>241</v>
      </c>
      <c r="E3" s="611" t="s">
        <v>212</v>
      </c>
      <c r="F3" s="610" t="s">
        <v>213</v>
      </c>
      <c r="G3" s="612"/>
    </row>
    <row r="4" spans="1:7" s="613" customFormat="1" thickBot="1" x14ac:dyDescent="0.25">
      <c r="A4" s="614" t="s">
        <v>214</v>
      </c>
      <c r="B4" s="615" t="s">
        <v>215</v>
      </c>
      <c r="C4" s="616" t="s">
        <v>215</v>
      </c>
      <c r="D4" s="617" t="s">
        <v>216</v>
      </c>
      <c r="E4" s="618" t="s">
        <v>217</v>
      </c>
      <c r="F4" s="617" t="s">
        <v>218</v>
      </c>
      <c r="G4" s="612"/>
    </row>
    <row r="5" spans="1:7" thickBot="1" x14ac:dyDescent="0.25">
      <c r="A5" s="619" t="s">
        <v>219</v>
      </c>
      <c r="B5" s="620">
        <f>SUM(B6:B13)</f>
        <v>1579</v>
      </c>
      <c r="C5" s="620">
        <f>SUM(C6:C13)</f>
        <v>0</v>
      </c>
      <c r="D5" s="620">
        <f>SUM(D6:D13)</f>
        <v>0</v>
      </c>
      <c r="E5" s="621" t="str">
        <f t="shared" ref="E5:E13" si="0">IF(C5=0," ",D5/C5)</f>
        <v xml:space="preserve"> </v>
      </c>
      <c r="F5" s="622">
        <f>SUM(F6:F13)</f>
        <v>1493</v>
      </c>
      <c r="G5" s="623"/>
    </row>
    <row r="6" spans="1:7" x14ac:dyDescent="0.2">
      <c r="A6" s="625" t="s">
        <v>238</v>
      </c>
      <c r="B6" s="626"/>
      <c r="C6" s="626"/>
      <c r="D6" s="627"/>
      <c r="E6" s="628" t="str">
        <f t="shared" si="0"/>
        <v xml:space="preserve"> </v>
      </c>
      <c r="F6" s="629">
        <v>465</v>
      </c>
      <c r="G6" s="623"/>
    </row>
    <row r="7" spans="1:7" x14ac:dyDescent="0.2">
      <c r="A7" s="625"/>
      <c r="B7" s="626"/>
      <c r="C7" s="626"/>
      <c r="D7" s="630"/>
      <c r="E7" s="631" t="str">
        <f t="shared" si="0"/>
        <v xml:space="preserve"> </v>
      </c>
      <c r="F7" s="632">
        <v>1028</v>
      </c>
      <c r="G7" s="623"/>
    </row>
    <row r="8" spans="1:7" x14ac:dyDescent="0.2">
      <c r="A8" s="625" t="s">
        <v>359</v>
      </c>
      <c r="B8" s="633">
        <v>1579</v>
      </c>
      <c r="C8" s="626"/>
      <c r="D8" s="630"/>
      <c r="E8" s="631" t="str">
        <f t="shared" si="0"/>
        <v xml:space="preserve"> </v>
      </c>
      <c r="F8" s="632"/>
      <c r="G8" s="623"/>
    </row>
    <row r="9" spans="1:7" x14ac:dyDescent="0.2">
      <c r="A9" s="625"/>
      <c r="B9" s="626"/>
      <c r="C9" s="626"/>
      <c r="D9" s="630"/>
      <c r="E9" s="631" t="str">
        <f t="shared" si="0"/>
        <v xml:space="preserve"> </v>
      </c>
      <c r="F9" s="632"/>
      <c r="G9" s="623"/>
    </row>
    <row r="10" spans="1:7" x14ac:dyDescent="0.2">
      <c r="A10" s="625"/>
      <c r="B10" s="626"/>
      <c r="C10" s="626"/>
      <c r="D10" s="630"/>
      <c r="E10" s="631" t="str">
        <f t="shared" si="0"/>
        <v xml:space="preserve"> </v>
      </c>
      <c r="F10" s="632"/>
      <c r="G10" s="623"/>
    </row>
    <row r="11" spans="1:7" ht="12" x14ac:dyDescent="0.2">
      <c r="A11" s="625"/>
      <c r="B11" s="634"/>
      <c r="C11" s="634"/>
      <c r="D11" s="630"/>
      <c r="E11" s="631" t="str">
        <f t="shared" si="0"/>
        <v xml:space="preserve"> </v>
      </c>
      <c r="F11" s="632"/>
      <c r="G11" s="623"/>
    </row>
    <row r="12" spans="1:7" ht="12" x14ac:dyDescent="0.2">
      <c r="A12" s="635"/>
      <c r="B12" s="630"/>
      <c r="C12" s="630"/>
      <c r="D12" s="630"/>
      <c r="E12" s="631" t="str">
        <f t="shared" si="0"/>
        <v xml:space="preserve"> </v>
      </c>
      <c r="F12" s="632"/>
      <c r="G12" s="623"/>
    </row>
    <row r="13" spans="1:7" thickBot="1" x14ac:dyDescent="0.25">
      <c r="A13" s="636"/>
      <c r="B13" s="637"/>
      <c r="C13" s="637"/>
      <c r="D13" s="637"/>
      <c r="E13" s="638" t="str">
        <f t="shared" si="0"/>
        <v xml:space="preserve"> </v>
      </c>
      <c r="F13" s="639"/>
      <c r="G13" s="623"/>
    </row>
    <row r="14" spans="1:7" ht="12" x14ac:dyDescent="0.2">
      <c r="A14" s="640"/>
    </row>
    <row r="15" spans="1:7" thickBot="1" x14ac:dyDescent="0.25">
      <c r="A15" s="640"/>
    </row>
    <row r="16" spans="1:7" s="613" customFormat="1" ht="12" x14ac:dyDescent="0.2">
      <c r="A16" s="607"/>
      <c r="B16" s="609" t="s">
        <v>239</v>
      </c>
      <c r="C16" s="609" t="s">
        <v>240</v>
      </c>
      <c r="D16" s="609" t="s">
        <v>242</v>
      </c>
      <c r="E16" s="611" t="s">
        <v>212</v>
      </c>
      <c r="F16" s="610" t="s">
        <v>213</v>
      </c>
      <c r="G16" s="612"/>
    </row>
    <row r="17" spans="1:7" s="613" customFormat="1" thickBot="1" x14ac:dyDescent="0.25">
      <c r="A17" s="614" t="s">
        <v>220</v>
      </c>
      <c r="B17" s="616" t="s">
        <v>215</v>
      </c>
      <c r="C17" s="616" t="s">
        <v>215</v>
      </c>
      <c r="D17" s="616" t="s">
        <v>216</v>
      </c>
      <c r="E17" s="618" t="s">
        <v>217</v>
      </c>
      <c r="F17" s="617" t="s">
        <v>218</v>
      </c>
      <c r="G17" s="612"/>
    </row>
    <row r="18" spans="1:7" thickBot="1" x14ac:dyDescent="0.25">
      <c r="A18" s="619" t="s">
        <v>221</v>
      </c>
      <c r="B18" s="620">
        <f>SUM(B19:B43)</f>
        <v>1579</v>
      </c>
      <c r="C18" s="620">
        <f>SUM(C19:C43)</f>
        <v>0</v>
      </c>
      <c r="D18" s="620">
        <f>SUM(D19:D43)</f>
        <v>0</v>
      </c>
      <c r="E18" s="621" t="str">
        <f>IF(C18=0," ",D18/C18)</f>
        <v xml:space="preserve"> </v>
      </c>
      <c r="F18" s="622">
        <f>SUM(F19:F43)</f>
        <v>1453</v>
      </c>
      <c r="G18" s="623"/>
    </row>
    <row r="19" spans="1:7" x14ac:dyDescent="0.2">
      <c r="A19" s="643"/>
      <c r="B19" s="633"/>
      <c r="C19" s="634"/>
      <c r="D19" s="630"/>
      <c r="E19" s="631" t="str">
        <f t="shared" ref="E19:E43" si="1">IF(C19=0," ",D19/C19)</f>
        <v xml:space="preserve"> </v>
      </c>
      <c r="F19" s="630"/>
      <c r="G19" s="623"/>
    </row>
    <row r="20" spans="1:7" x14ac:dyDescent="0.2">
      <c r="A20" s="625" t="s">
        <v>222</v>
      </c>
      <c r="B20" s="633">
        <v>36</v>
      </c>
      <c r="C20" s="626"/>
      <c r="D20" s="630"/>
      <c r="E20" s="631" t="str">
        <f t="shared" si="1"/>
        <v xml:space="preserve"> </v>
      </c>
      <c r="F20" s="630">
        <v>300</v>
      </c>
      <c r="G20" s="623"/>
    </row>
    <row r="21" spans="1:7" x14ac:dyDescent="0.2">
      <c r="A21" s="625" t="s">
        <v>223</v>
      </c>
      <c r="B21" s="633">
        <v>38</v>
      </c>
      <c r="C21" s="626"/>
      <c r="D21" s="630"/>
      <c r="E21" s="631" t="str">
        <f t="shared" si="1"/>
        <v xml:space="preserve"> </v>
      </c>
      <c r="F21" s="630">
        <v>735</v>
      </c>
      <c r="G21" s="623"/>
    </row>
    <row r="22" spans="1:7" x14ac:dyDescent="0.2">
      <c r="A22" s="625" t="s">
        <v>224</v>
      </c>
      <c r="B22" s="633">
        <v>54</v>
      </c>
      <c r="C22" s="626"/>
      <c r="D22" s="630"/>
      <c r="E22" s="631" t="str">
        <f t="shared" si="1"/>
        <v xml:space="preserve"> </v>
      </c>
      <c r="F22" s="630">
        <v>118</v>
      </c>
      <c r="G22" s="623"/>
    </row>
    <row r="23" spans="1:7" x14ac:dyDescent="0.2">
      <c r="A23" s="625" t="s">
        <v>225</v>
      </c>
      <c r="B23" s="633">
        <v>8</v>
      </c>
      <c r="C23" s="626"/>
      <c r="D23" s="630"/>
      <c r="E23" s="631" t="str">
        <f t="shared" si="1"/>
        <v xml:space="preserve"> </v>
      </c>
      <c r="F23" s="630">
        <v>300</v>
      </c>
      <c r="G23" s="623"/>
    </row>
    <row r="24" spans="1:7" x14ac:dyDescent="0.2">
      <c r="A24" s="644"/>
      <c r="B24" s="645"/>
      <c r="C24" s="630"/>
      <c r="D24" s="630"/>
      <c r="E24" s="631" t="str">
        <f t="shared" si="1"/>
        <v xml:space="preserve"> </v>
      </c>
      <c r="F24" s="632"/>
      <c r="G24" s="623"/>
    </row>
    <row r="25" spans="1:7" x14ac:dyDescent="0.2">
      <c r="A25" s="644" t="s">
        <v>226</v>
      </c>
      <c r="B25" s="645">
        <v>0</v>
      </c>
      <c r="C25" s="630"/>
      <c r="D25" s="630"/>
      <c r="E25" s="631"/>
      <c r="F25" s="632"/>
      <c r="G25" s="623"/>
    </row>
    <row r="26" spans="1:7" x14ac:dyDescent="0.2">
      <c r="A26" s="644" t="s">
        <v>227</v>
      </c>
      <c r="B26" s="645">
        <v>30</v>
      </c>
      <c r="C26" s="630"/>
      <c r="D26" s="630"/>
      <c r="E26" s="631" t="str">
        <f t="shared" si="1"/>
        <v xml:space="preserve"> </v>
      </c>
      <c r="F26" s="632"/>
      <c r="G26" s="623"/>
    </row>
    <row r="27" spans="1:7" x14ac:dyDescent="0.2">
      <c r="A27" s="625" t="s">
        <v>228</v>
      </c>
      <c r="B27" s="633">
        <v>330</v>
      </c>
      <c r="C27" s="626"/>
      <c r="D27" s="630"/>
      <c r="E27" s="631" t="str">
        <f t="shared" si="1"/>
        <v xml:space="preserve"> </v>
      </c>
      <c r="F27" s="632"/>
      <c r="G27" s="623"/>
    </row>
    <row r="28" spans="1:7" x14ac:dyDescent="0.2">
      <c r="A28" s="625" t="s">
        <v>229</v>
      </c>
      <c r="B28" s="633">
        <v>488</v>
      </c>
      <c r="C28" s="626"/>
      <c r="D28" s="630"/>
      <c r="E28" s="631" t="str">
        <f t="shared" si="1"/>
        <v xml:space="preserve"> </v>
      </c>
      <c r="F28" s="632"/>
      <c r="G28" s="623"/>
    </row>
    <row r="29" spans="1:7" x14ac:dyDescent="0.2">
      <c r="A29" s="625" t="s">
        <v>230</v>
      </c>
      <c r="B29" s="633">
        <v>230</v>
      </c>
      <c r="C29" s="626"/>
      <c r="D29" s="630"/>
      <c r="E29" s="631" t="str">
        <f t="shared" si="1"/>
        <v xml:space="preserve"> </v>
      </c>
      <c r="F29" s="632"/>
      <c r="G29" s="623"/>
    </row>
    <row r="30" spans="1:7" x14ac:dyDescent="0.2">
      <c r="A30" s="625" t="s">
        <v>231</v>
      </c>
      <c r="B30" s="633">
        <v>365</v>
      </c>
      <c r="C30" s="626"/>
      <c r="D30" s="630"/>
      <c r="E30" s="631" t="str">
        <f t="shared" si="1"/>
        <v xml:space="preserve"> </v>
      </c>
      <c r="F30" s="632"/>
      <c r="G30" s="623"/>
    </row>
    <row r="31" spans="1:7" ht="12" x14ac:dyDescent="0.2">
      <c r="A31" s="635"/>
      <c r="B31" s="646"/>
      <c r="C31" s="630"/>
      <c r="D31" s="630"/>
      <c r="E31" s="631" t="str">
        <f t="shared" si="1"/>
        <v xml:space="preserve"> </v>
      </c>
      <c r="F31" s="632"/>
      <c r="G31" s="623"/>
    </row>
    <row r="32" spans="1:7" ht="12" x14ac:dyDescent="0.2">
      <c r="A32" s="635"/>
      <c r="B32" s="646"/>
      <c r="C32" s="630"/>
      <c r="D32" s="630"/>
      <c r="E32" s="631" t="str">
        <f t="shared" si="1"/>
        <v xml:space="preserve"> </v>
      </c>
      <c r="F32" s="632"/>
      <c r="G32" s="623"/>
    </row>
    <row r="33" spans="1:10" ht="12" x14ac:dyDescent="0.2">
      <c r="A33" s="635"/>
      <c r="B33" s="646"/>
      <c r="C33" s="630"/>
      <c r="D33" s="630"/>
      <c r="E33" s="631" t="str">
        <f t="shared" si="1"/>
        <v xml:space="preserve"> </v>
      </c>
      <c r="F33" s="632"/>
      <c r="G33" s="623"/>
    </row>
    <row r="34" spans="1:10" ht="12" x14ac:dyDescent="0.2">
      <c r="A34" s="635"/>
      <c r="B34" s="646"/>
      <c r="C34" s="630"/>
      <c r="D34" s="630"/>
      <c r="E34" s="631" t="str">
        <f t="shared" si="1"/>
        <v xml:space="preserve"> </v>
      </c>
      <c r="F34" s="632"/>
      <c r="G34" s="623"/>
    </row>
    <row r="35" spans="1:10" ht="12" x14ac:dyDescent="0.2">
      <c r="A35" s="635"/>
      <c r="B35" s="646"/>
      <c r="C35" s="630"/>
      <c r="D35" s="630"/>
      <c r="E35" s="631" t="str">
        <f t="shared" si="1"/>
        <v xml:space="preserve"> </v>
      </c>
      <c r="F35" s="632"/>
      <c r="G35" s="623"/>
    </row>
    <row r="36" spans="1:10" ht="12" x14ac:dyDescent="0.2">
      <c r="A36" s="635"/>
      <c r="B36" s="646"/>
      <c r="C36" s="630"/>
      <c r="D36" s="630"/>
      <c r="E36" s="631" t="str">
        <f t="shared" si="1"/>
        <v xml:space="preserve"> </v>
      </c>
      <c r="F36" s="632"/>
      <c r="G36" s="623"/>
    </row>
    <row r="37" spans="1:10" ht="12" x14ac:dyDescent="0.2">
      <c r="A37" s="635"/>
      <c r="B37" s="646"/>
      <c r="C37" s="630"/>
      <c r="D37" s="630"/>
      <c r="E37" s="631" t="str">
        <f t="shared" si="1"/>
        <v xml:space="preserve"> </v>
      </c>
      <c r="F37" s="632"/>
      <c r="G37" s="623"/>
    </row>
    <row r="38" spans="1:10" ht="12" x14ac:dyDescent="0.2">
      <c r="A38" s="635"/>
      <c r="B38" s="646"/>
      <c r="C38" s="630"/>
      <c r="D38" s="630"/>
      <c r="E38" s="631" t="str">
        <f t="shared" si="1"/>
        <v xml:space="preserve"> </v>
      </c>
      <c r="F38" s="632"/>
      <c r="G38" s="623"/>
    </row>
    <row r="39" spans="1:10" ht="12" x14ac:dyDescent="0.2">
      <c r="A39" s="635"/>
      <c r="B39" s="646"/>
      <c r="C39" s="630"/>
      <c r="D39" s="630"/>
      <c r="E39" s="631" t="str">
        <f t="shared" si="1"/>
        <v xml:space="preserve"> </v>
      </c>
      <c r="F39" s="632"/>
      <c r="G39" s="623"/>
    </row>
    <row r="40" spans="1:10" ht="12" x14ac:dyDescent="0.2">
      <c r="A40" s="635"/>
      <c r="B40" s="646"/>
      <c r="C40" s="630"/>
      <c r="D40" s="630"/>
      <c r="E40" s="631" t="str">
        <f t="shared" si="1"/>
        <v xml:space="preserve"> </v>
      </c>
      <c r="F40" s="632"/>
      <c r="G40" s="623"/>
    </row>
    <row r="41" spans="1:10" ht="12" x14ac:dyDescent="0.2">
      <c r="A41" s="635"/>
      <c r="B41" s="646"/>
      <c r="C41" s="630"/>
      <c r="D41" s="630"/>
      <c r="E41" s="631" t="str">
        <f t="shared" si="1"/>
        <v xml:space="preserve"> </v>
      </c>
      <c r="F41" s="632"/>
      <c r="G41" s="623"/>
    </row>
    <row r="42" spans="1:10" ht="12" x14ac:dyDescent="0.2">
      <c r="A42" s="635"/>
      <c r="B42" s="646"/>
      <c r="C42" s="630"/>
      <c r="D42" s="630"/>
      <c r="E42" s="631" t="str">
        <f t="shared" si="1"/>
        <v xml:space="preserve"> </v>
      </c>
      <c r="F42" s="632"/>
      <c r="G42" s="623"/>
    </row>
    <row r="43" spans="1:10" thickBot="1" x14ac:dyDescent="0.25">
      <c r="A43" s="636"/>
      <c r="B43" s="647"/>
      <c r="C43" s="637"/>
      <c r="D43" s="637"/>
      <c r="E43" s="638" t="str">
        <f t="shared" si="1"/>
        <v xml:space="preserve"> </v>
      </c>
      <c r="F43" s="639"/>
      <c r="G43" s="623"/>
    </row>
    <row r="44" spans="1:10" s="652" customFormat="1" thickBot="1" x14ac:dyDescent="0.25">
      <c r="A44" s="648"/>
      <c r="B44" s="649"/>
      <c r="C44" s="649"/>
      <c r="D44" s="649"/>
      <c r="E44" s="650"/>
      <c r="F44" s="651"/>
      <c r="J44" s="624"/>
    </row>
    <row r="45" spans="1:10" thickBot="1" x14ac:dyDescent="0.25">
      <c r="A45" s="619" t="s">
        <v>232</v>
      </c>
      <c r="B45" s="653">
        <f>B5-B18</f>
        <v>0</v>
      </c>
      <c r="C45" s="653">
        <f>C5-C18</f>
        <v>0</v>
      </c>
      <c r="D45" s="653"/>
      <c r="E45" s="654" t="str">
        <f t="shared" ref="E45:E51" si="2">IF(C45=0," ",D45/C45)</f>
        <v xml:space="preserve"> </v>
      </c>
      <c r="F45" s="655"/>
      <c r="G45" s="623"/>
      <c r="J45" s="652"/>
    </row>
    <row r="46" spans="1:10" thickBot="1" x14ac:dyDescent="0.25">
      <c r="A46" s="656" t="s">
        <v>233</v>
      </c>
      <c r="B46" s="657"/>
      <c r="C46" s="657"/>
      <c r="D46" s="657">
        <f>D5-D18</f>
        <v>0</v>
      </c>
      <c r="E46" s="658" t="str">
        <f t="shared" si="2"/>
        <v xml:space="preserve"> </v>
      </c>
      <c r="F46" s="659">
        <f>F5-F18</f>
        <v>40</v>
      </c>
      <c r="G46" s="623"/>
    </row>
    <row r="47" spans="1:10" s="652" customFormat="1" thickBot="1" x14ac:dyDescent="0.25">
      <c r="A47" s="648"/>
      <c r="B47" s="649"/>
      <c r="C47" s="649"/>
      <c r="D47" s="649"/>
      <c r="E47" s="650"/>
      <c r="F47" s="649"/>
      <c r="J47" s="624"/>
    </row>
    <row r="48" spans="1:10" ht="12" x14ac:dyDescent="0.2">
      <c r="A48" s="660" t="s">
        <v>234</v>
      </c>
      <c r="B48" s="661"/>
      <c r="C48" s="661"/>
      <c r="D48" s="661"/>
      <c r="E48" s="662" t="str">
        <f t="shared" si="2"/>
        <v xml:space="preserve"> </v>
      </c>
      <c r="F48" s="663"/>
      <c r="G48" s="623"/>
      <c r="J48" s="652"/>
    </row>
    <row r="49" spans="1:7" ht="12" x14ac:dyDescent="0.2">
      <c r="A49" s="664" t="s">
        <v>235</v>
      </c>
      <c r="B49" s="665"/>
      <c r="C49" s="665"/>
      <c r="D49" s="665"/>
      <c r="E49" s="666" t="str">
        <f t="shared" si="2"/>
        <v xml:space="preserve"> </v>
      </c>
      <c r="F49" s="667"/>
      <c r="G49" s="623"/>
    </row>
    <row r="50" spans="1:7" ht="12" x14ac:dyDescent="0.2">
      <c r="A50" s="664" t="s">
        <v>236</v>
      </c>
      <c r="B50" s="665"/>
      <c r="C50" s="665"/>
      <c r="D50" s="665"/>
      <c r="E50" s="666" t="str">
        <f t="shared" si="2"/>
        <v xml:space="preserve"> </v>
      </c>
      <c r="F50" s="667"/>
      <c r="G50" s="623"/>
    </row>
    <row r="51" spans="1:7" thickBot="1" x14ac:dyDescent="0.25">
      <c r="A51" s="656" t="s">
        <v>237</v>
      </c>
      <c r="B51" s="637"/>
      <c r="C51" s="637"/>
      <c r="D51" s="637"/>
      <c r="E51" s="638" t="str">
        <f t="shared" si="2"/>
        <v xml:space="preserve"> </v>
      </c>
      <c r="F51" s="639"/>
      <c r="G51" s="623"/>
    </row>
  </sheetData>
  <pageMargins left="0.7" right="0.7" top="0.78740157499999996" bottom="0.78740157499999996" header="0.3" footer="0.3"/>
  <pageSetup paperSize="9" orientation="portrait" r:id="rId1"/>
  <headerFooter>
    <oddFooter>&amp;C11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view="pageLayout" topLeftCell="A17" zoomScaleNormal="100" workbookViewId="0">
      <selection activeCell="E22" sqref="E22"/>
    </sheetView>
  </sheetViews>
  <sheetFormatPr defaultRowHeight="12.75" customHeight="1" x14ac:dyDescent="0.2"/>
  <cols>
    <col min="1" max="1" width="52.7109375" style="624" customWidth="1"/>
    <col min="2" max="2" width="12.140625" style="641" customWidth="1"/>
    <col min="3" max="4" width="8.7109375" style="641" customWidth="1"/>
    <col min="5" max="5" width="7.7109375" style="642" customWidth="1"/>
    <col min="6" max="6" width="8.7109375" style="641" hidden="1" customWidth="1"/>
    <col min="7" max="7" width="0.42578125" style="624" customWidth="1"/>
    <col min="8" max="256" width="9.140625" style="624"/>
    <col min="257" max="257" width="52.7109375" style="624" customWidth="1"/>
    <col min="258" max="258" width="12.140625" style="624" customWidth="1"/>
    <col min="259" max="260" width="8.7109375" style="624" customWidth="1"/>
    <col min="261" max="261" width="7.7109375" style="624" customWidth="1"/>
    <col min="262" max="262" width="0" style="624" hidden="1" customWidth="1"/>
    <col min="263" max="263" width="0.42578125" style="624" customWidth="1"/>
    <col min="264" max="512" width="9.140625" style="624"/>
    <col min="513" max="513" width="52.7109375" style="624" customWidth="1"/>
    <col min="514" max="514" width="12.140625" style="624" customWidth="1"/>
    <col min="515" max="516" width="8.7109375" style="624" customWidth="1"/>
    <col min="517" max="517" width="7.7109375" style="624" customWidth="1"/>
    <col min="518" max="518" width="0" style="624" hidden="1" customWidth="1"/>
    <col min="519" max="519" width="0.42578125" style="624" customWidth="1"/>
    <col min="520" max="768" width="9.140625" style="624"/>
    <col min="769" max="769" width="52.7109375" style="624" customWidth="1"/>
    <col min="770" max="770" width="12.140625" style="624" customWidth="1"/>
    <col min="771" max="772" width="8.7109375" style="624" customWidth="1"/>
    <col min="773" max="773" width="7.7109375" style="624" customWidth="1"/>
    <col min="774" max="774" width="0" style="624" hidden="1" customWidth="1"/>
    <col min="775" max="775" width="0.42578125" style="624" customWidth="1"/>
    <col min="776" max="1024" width="9.140625" style="624"/>
    <col min="1025" max="1025" width="52.7109375" style="624" customWidth="1"/>
    <col min="1026" max="1026" width="12.140625" style="624" customWidth="1"/>
    <col min="1027" max="1028" width="8.7109375" style="624" customWidth="1"/>
    <col min="1029" max="1029" width="7.7109375" style="624" customWidth="1"/>
    <col min="1030" max="1030" width="0" style="624" hidden="1" customWidth="1"/>
    <col min="1031" max="1031" width="0.42578125" style="624" customWidth="1"/>
    <col min="1032" max="1280" width="9.140625" style="624"/>
    <col min="1281" max="1281" width="52.7109375" style="624" customWidth="1"/>
    <col min="1282" max="1282" width="12.140625" style="624" customWidth="1"/>
    <col min="1283" max="1284" width="8.7109375" style="624" customWidth="1"/>
    <col min="1285" max="1285" width="7.7109375" style="624" customWidth="1"/>
    <col min="1286" max="1286" width="0" style="624" hidden="1" customWidth="1"/>
    <col min="1287" max="1287" width="0.42578125" style="624" customWidth="1"/>
    <col min="1288" max="1536" width="9.140625" style="624"/>
    <col min="1537" max="1537" width="52.7109375" style="624" customWidth="1"/>
    <col min="1538" max="1538" width="12.140625" style="624" customWidth="1"/>
    <col min="1539" max="1540" width="8.7109375" style="624" customWidth="1"/>
    <col min="1541" max="1541" width="7.7109375" style="624" customWidth="1"/>
    <col min="1542" max="1542" width="0" style="624" hidden="1" customWidth="1"/>
    <col min="1543" max="1543" width="0.42578125" style="624" customWidth="1"/>
    <col min="1544" max="1792" width="9.140625" style="624"/>
    <col min="1793" max="1793" width="52.7109375" style="624" customWidth="1"/>
    <col min="1794" max="1794" width="12.140625" style="624" customWidth="1"/>
    <col min="1795" max="1796" width="8.7109375" style="624" customWidth="1"/>
    <col min="1797" max="1797" width="7.7109375" style="624" customWidth="1"/>
    <col min="1798" max="1798" width="0" style="624" hidden="1" customWidth="1"/>
    <col min="1799" max="1799" width="0.42578125" style="624" customWidth="1"/>
    <col min="1800" max="2048" width="9.140625" style="624"/>
    <col min="2049" max="2049" width="52.7109375" style="624" customWidth="1"/>
    <col min="2050" max="2050" width="12.140625" style="624" customWidth="1"/>
    <col min="2051" max="2052" width="8.7109375" style="624" customWidth="1"/>
    <col min="2053" max="2053" width="7.7109375" style="624" customWidth="1"/>
    <col min="2054" max="2054" width="0" style="624" hidden="1" customWidth="1"/>
    <col min="2055" max="2055" width="0.42578125" style="624" customWidth="1"/>
    <col min="2056" max="2304" width="9.140625" style="624"/>
    <col min="2305" max="2305" width="52.7109375" style="624" customWidth="1"/>
    <col min="2306" max="2306" width="12.140625" style="624" customWidth="1"/>
    <col min="2307" max="2308" width="8.7109375" style="624" customWidth="1"/>
    <col min="2309" max="2309" width="7.7109375" style="624" customWidth="1"/>
    <col min="2310" max="2310" width="0" style="624" hidden="1" customWidth="1"/>
    <col min="2311" max="2311" width="0.42578125" style="624" customWidth="1"/>
    <col min="2312" max="2560" width="9.140625" style="624"/>
    <col min="2561" max="2561" width="52.7109375" style="624" customWidth="1"/>
    <col min="2562" max="2562" width="12.140625" style="624" customWidth="1"/>
    <col min="2563" max="2564" width="8.7109375" style="624" customWidth="1"/>
    <col min="2565" max="2565" width="7.7109375" style="624" customWidth="1"/>
    <col min="2566" max="2566" width="0" style="624" hidden="1" customWidth="1"/>
    <col min="2567" max="2567" width="0.42578125" style="624" customWidth="1"/>
    <col min="2568" max="2816" width="9.140625" style="624"/>
    <col min="2817" max="2817" width="52.7109375" style="624" customWidth="1"/>
    <col min="2818" max="2818" width="12.140625" style="624" customWidth="1"/>
    <col min="2819" max="2820" width="8.7109375" style="624" customWidth="1"/>
    <col min="2821" max="2821" width="7.7109375" style="624" customWidth="1"/>
    <col min="2822" max="2822" width="0" style="624" hidden="1" customWidth="1"/>
    <col min="2823" max="2823" width="0.42578125" style="624" customWidth="1"/>
    <col min="2824" max="3072" width="9.140625" style="624"/>
    <col min="3073" max="3073" width="52.7109375" style="624" customWidth="1"/>
    <col min="3074" max="3074" width="12.140625" style="624" customWidth="1"/>
    <col min="3075" max="3076" width="8.7109375" style="624" customWidth="1"/>
    <col min="3077" max="3077" width="7.7109375" style="624" customWidth="1"/>
    <col min="3078" max="3078" width="0" style="624" hidden="1" customWidth="1"/>
    <col min="3079" max="3079" width="0.42578125" style="624" customWidth="1"/>
    <col min="3080" max="3328" width="9.140625" style="624"/>
    <col min="3329" max="3329" width="52.7109375" style="624" customWidth="1"/>
    <col min="3330" max="3330" width="12.140625" style="624" customWidth="1"/>
    <col min="3331" max="3332" width="8.7109375" style="624" customWidth="1"/>
    <col min="3333" max="3333" width="7.7109375" style="624" customWidth="1"/>
    <col min="3334" max="3334" width="0" style="624" hidden="1" customWidth="1"/>
    <col min="3335" max="3335" width="0.42578125" style="624" customWidth="1"/>
    <col min="3336" max="3584" width="9.140625" style="624"/>
    <col min="3585" max="3585" width="52.7109375" style="624" customWidth="1"/>
    <col min="3586" max="3586" width="12.140625" style="624" customWidth="1"/>
    <col min="3587" max="3588" width="8.7109375" style="624" customWidth="1"/>
    <col min="3589" max="3589" width="7.7109375" style="624" customWidth="1"/>
    <col min="3590" max="3590" width="0" style="624" hidden="1" customWidth="1"/>
    <col min="3591" max="3591" width="0.42578125" style="624" customWidth="1"/>
    <col min="3592" max="3840" width="9.140625" style="624"/>
    <col min="3841" max="3841" width="52.7109375" style="624" customWidth="1"/>
    <col min="3842" max="3842" width="12.140625" style="624" customWidth="1"/>
    <col min="3843" max="3844" width="8.7109375" style="624" customWidth="1"/>
    <col min="3845" max="3845" width="7.7109375" style="624" customWidth="1"/>
    <col min="3846" max="3846" width="0" style="624" hidden="1" customWidth="1"/>
    <col min="3847" max="3847" width="0.42578125" style="624" customWidth="1"/>
    <col min="3848" max="4096" width="9.140625" style="624"/>
    <col min="4097" max="4097" width="52.7109375" style="624" customWidth="1"/>
    <col min="4098" max="4098" width="12.140625" style="624" customWidth="1"/>
    <col min="4099" max="4100" width="8.7109375" style="624" customWidth="1"/>
    <col min="4101" max="4101" width="7.7109375" style="624" customWidth="1"/>
    <col min="4102" max="4102" width="0" style="624" hidden="1" customWidth="1"/>
    <col min="4103" max="4103" width="0.42578125" style="624" customWidth="1"/>
    <col min="4104" max="4352" width="9.140625" style="624"/>
    <col min="4353" max="4353" width="52.7109375" style="624" customWidth="1"/>
    <col min="4354" max="4354" width="12.140625" style="624" customWidth="1"/>
    <col min="4355" max="4356" width="8.7109375" style="624" customWidth="1"/>
    <col min="4357" max="4357" width="7.7109375" style="624" customWidth="1"/>
    <col min="4358" max="4358" width="0" style="624" hidden="1" customWidth="1"/>
    <col min="4359" max="4359" width="0.42578125" style="624" customWidth="1"/>
    <col min="4360" max="4608" width="9.140625" style="624"/>
    <col min="4609" max="4609" width="52.7109375" style="624" customWidth="1"/>
    <col min="4610" max="4610" width="12.140625" style="624" customWidth="1"/>
    <col min="4611" max="4612" width="8.7109375" style="624" customWidth="1"/>
    <col min="4613" max="4613" width="7.7109375" style="624" customWidth="1"/>
    <col min="4614" max="4614" width="0" style="624" hidden="1" customWidth="1"/>
    <col min="4615" max="4615" width="0.42578125" style="624" customWidth="1"/>
    <col min="4616" max="4864" width="9.140625" style="624"/>
    <col min="4865" max="4865" width="52.7109375" style="624" customWidth="1"/>
    <col min="4866" max="4866" width="12.140625" style="624" customWidth="1"/>
    <col min="4867" max="4868" width="8.7109375" style="624" customWidth="1"/>
    <col min="4869" max="4869" width="7.7109375" style="624" customWidth="1"/>
    <col min="4870" max="4870" width="0" style="624" hidden="1" customWidth="1"/>
    <col min="4871" max="4871" width="0.42578125" style="624" customWidth="1"/>
    <col min="4872" max="5120" width="9.140625" style="624"/>
    <col min="5121" max="5121" width="52.7109375" style="624" customWidth="1"/>
    <col min="5122" max="5122" width="12.140625" style="624" customWidth="1"/>
    <col min="5123" max="5124" width="8.7109375" style="624" customWidth="1"/>
    <col min="5125" max="5125" width="7.7109375" style="624" customWidth="1"/>
    <col min="5126" max="5126" width="0" style="624" hidden="1" customWidth="1"/>
    <col min="5127" max="5127" width="0.42578125" style="624" customWidth="1"/>
    <col min="5128" max="5376" width="9.140625" style="624"/>
    <col min="5377" max="5377" width="52.7109375" style="624" customWidth="1"/>
    <col min="5378" max="5378" width="12.140625" style="624" customWidth="1"/>
    <col min="5379" max="5380" width="8.7109375" style="624" customWidth="1"/>
    <col min="5381" max="5381" width="7.7109375" style="624" customWidth="1"/>
    <col min="5382" max="5382" width="0" style="624" hidden="1" customWidth="1"/>
    <col min="5383" max="5383" width="0.42578125" style="624" customWidth="1"/>
    <col min="5384" max="5632" width="9.140625" style="624"/>
    <col min="5633" max="5633" width="52.7109375" style="624" customWidth="1"/>
    <col min="5634" max="5634" width="12.140625" style="624" customWidth="1"/>
    <col min="5635" max="5636" width="8.7109375" style="624" customWidth="1"/>
    <col min="5637" max="5637" width="7.7109375" style="624" customWidth="1"/>
    <col min="5638" max="5638" width="0" style="624" hidden="1" customWidth="1"/>
    <col min="5639" max="5639" width="0.42578125" style="624" customWidth="1"/>
    <col min="5640" max="5888" width="9.140625" style="624"/>
    <col min="5889" max="5889" width="52.7109375" style="624" customWidth="1"/>
    <col min="5890" max="5890" width="12.140625" style="624" customWidth="1"/>
    <col min="5891" max="5892" width="8.7109375" style="624" customWidth="1"/>
    <col min="5893" max="5893" width="7.7109375" style="624" customWidth="1"/>
    <col min="5894" max="5894" width="0" style="624" hidden="1" customWidth="1"/>
    <col min="5895" max="5895" width="0.42578125" style="624" customWidth="1"/>
    <col min="5896" max="6144" width="9.140625" style="624"/>
    <col min="6145" max="6145" width="52.7109375" style="624" customWidth="1"/>
    <col min="6146" max="6146" width="12.140625" style="624" customWidth="1"/>
    <col min="6147" max="6148" width="8.7109375" style="624" customWidth="1"/>
    <col min="6149" max="6149" width="7.7109375" style="624" customWidth="1"/>
    <col min="6150" max="6150" width="0" style="624" hidden="1" customWidth="1"/>
    <col min="6151" max="6151" width="0.42578125" style="624" customWidth="1"/>
    <col min="6152" max="6400" width="9.140625" style="624"/>
    <col min="6401" max="6401" width="52.7109375" style="624" customWidth="1"/>
    <col min="6402" max="6402" width="12.140625" style="624" customWidth="1"/>
    <col min="6403" max="6404" width="8.7109375" style="624" customWidth="1"/>
    <col min="6405" max="6405" width="7.7109375" style="624" customWidth="1"/>
    <col min="6406" max="6406" width="0" style="624" hidden="1" customWidth="1"/>
    <col min="6407" max="6407" width="0.42578125" style="624" customWidth="1"/>
    <col min="6408" max="6656" width="9.140625" style="624"/>
    <col min="6657" max="6657" width="52.7109375" style="624" customWidth="1"/>
    <col min="6658" max="6658" width="12.140625" style="624" customWidth="1"/>
    <col min="6659" max="6660" width="8.7109375" style="624" customWidth="1"/>
    <col min="6661" max="6661" width="7.7109375" style="624" customWidth="1"/>
    <col min="6662" max="6662" width="0" style="624" hidden="1" customWidth="1"/>
    <col min="6663" max="6663" width="0.42578125" style="624" customWidth="1"/>
    <col min="6664" max="6912" width="9.140625" style="624"/>
    <col min="6913" max="6913" width="52.7109375" style="624" customWidth="1"/>
    <col min="6914" max="6914" width="12.140625" style="624" customWidth="1"/>
    <col min="6915" max="6916" width="8.7109375" style="624" customWidth="1"/>
    <col min="6917" max="6917" width="7.7109375" style="624" customWidth="1"/>
    <col min="6918" max="6918" width="0" style="624" hidden="1" customWidth="1"/>
    <col min="6919" max="6919" width="0.42578125" style="624" customWidth="1"/>
    <col min="6920" max="7168" width="9.140625" style="624"/>
    <col min="7169" max="7169" width="52.7109375" style="624" customWidth="1"/>
    <col min="7170" max="7170" width="12.140625" style="624" customWidth="1"/>
    <col min="7171" max="7172" width="8.7109375" style="624" customWidth="1"/>
    <col min="7173" max="7173" width="7.7109375" style="624" customWidth="1"/>
    <col min="7174" max="7174" width="0" style="624" hidden="1" customWidth="1"/>
    <col min="7175" max="7175" width="0.42578125" style="624" customWidth="1"/>
    <col min="7176" max="7424" width="9.140625" style="624"/>
    <col min="7425" max="7425" width="52.7109375" style="624" customWidth="1"/>
    <col min="7426" max="7426" width="12.140625" style="624" customWidth="1"/>
    <col min="7427" max="7428" width="8.7109375" style="624" customWidth="1"/>
    <col min="7429" max="7429" width="7.7109375" style="624" customWidth="1"/>
    <col min="7430" max="7430" width="0" style="624" hidden="1" customWidth="1"/>
    <col min="7431" max="7431" width="0.42578125" style="624" customWidth="1"/>
    <col min="7432" max="7680" width="9.140625" style="624"/>
    <col min="7681" max="7681" width="52.7109375" style="624" customWidth="1"/>
    <col min="7682" max="7682" width="12.140625" style="624" customWidth="1"/>
    <col min="7683" max="7684" width="8.7109375" style="624" customWidth="1"/>
    <col min="7685" max="7685" width="7.7109375" style="624" customWidth="1"/>
    <col min="7686" max="7686" width="0" style="624" hidden="1" customWidth="1"/>
    <col min="7687" max="7687" width="0.42578125" style="624" customWidth="1"/>
    <col min="7688" max="7936" width="9.140625" style="624"/>
    <col min="7937" max="7937" width="52.7109375" style="624" customWidth="1"/>
    <col min="7938" max="7938" width="12.140625" style="624" customWidth="1"/>
    <col min="7939" max="7940" width="8.7109375" style="624" customWidth="1"/>
    <col min="7941" max="7941" width="7.7109375" style="624" customWidth="1"/>
    <col min="7942" max="7942" width="0" style="624" hidden="1" customWidth="1"/>
    <col min="7943" max="7943" width="0.42578125" style="624" customWidth="1"/>
    <col min="7944" max="8192" width="9.140625" style="624"/>
    <col min="8193" max="8193" width="52.7109375" style="624" customWidth="1"/>
    <col min="8194" max="8194" width="12.140625" style="624" customWidth="1"/>
    <col min="8195" max="8196" width="8.7109375" style="624" customWidth="1"/>
    <col min="8197" max="8197" width="7.7109375" style="624" customWidth="1"/>
    <col min="8198" max="8198" width="0" style="624" hidden="1" customWidth="1"/>
    <col min="8199" max="8199" width="0.42578125" style="624" customWidth="1"/>
    <col min="8200" max="8448" width="9.140625" style="624"/>
    <col min="8449" max="8449" width="52.7109375" style="624" customWidth="1"/>
    <col min="8450" max="8450" width="12.140625" style="624" customWidth="1"/>
    <col min="8451" max="8452" width="8.7109375" style="624" customWidth="1"/>
    <col min="8453" max="8453" width="7.7109375" style="624" customWidth="1"/>
    <col min="8454" max="8454" width="0" style="624" hidden="1" customWidth="1"/>
    <col min="8455" max="8455" width="0.42578125" style="624" customWidth="1"/>
    <col min="8456" max="8704" width="9.140625" style="624"/>
    <col min="8705" max="8705" width="52.7109375" style="624" customWidth="1"/>
    <col min="8706" max="8706" width="12.140625" style="624" customWidth="1"/>
    <col min="8707" max="8708" width="8.7109375" style="624" customWidth="1"/>
    <col min="8709" max="8709" width="7.7109375" style="624" customWidth="1"/>
    <col min="8710" max="8710" width="0" style="624" hidden="1" customWidth="1"/>
    <col min="8711" max="8711" width="0.42578125" style="624" customWidth="1"/>
    <col min="8712" max="8960" width="9.140625" style="624"/>
    <col min="8961" max="8961" width="52.7109375" style="624" customWidth="1"/>
    <col min="8962" max="8962" width="12.140625" style="624" customWidth="1"/>
    <col min="8963" max="8964" width="8.7109375" style="624" customWidth="1"/>
    <col min="8965" max="8965" width="7.7109375" style="624" customWidth="1"/>
    <col min="8966" max="8966" width="0" style="624" hidden="1" customWidth="1"/>
    <col min="8967" max="8967" width="0.42578125" style="624" customWidth="1"/>
    <col min="8968" max="9216" width="9.140625" style="624"/>
    <col min="9217" max="9217" width="52.7109375" style="624" customWidth="1"/>
    <col min="9218" max="9218" width="12.140625" style="624" customWidth="1"/>
    <col min="9219" max="9220" width="8.7109375" style="624" customWidth="1"/>
    <col min="9221" max="9221" width="7.7109375" style="624" customWidth="1"/>
    <col min="9222" max="9222" width="0" style="624" hidden="1" customWidth="1"/>
    <col min="9223" max="9223" width="0.42578125" style="624" customWidth="1"/>
    <col min="9224" max="9472" width="9.140625" style="624"/>
    <col min="9473" max="9473" width="52.7109375" style="624" customWidth="1"/>
    <col min="9474" max="9474" width="12.140625" style="624" customWidth="1"/>
    <col min="9475" max="9476" width="8.7109375" style="624" customWidth="1"/>
    <col min="9477" max="9477" width="7.7109375" style="624" customWidth="1"/>
    <col min="9478" max="9478" width="0" style="624" hidden="1" customWidth="1"/>
    <col min="9479" max="9479" width="0.42578125" style="624" customWidth="1"/>
    <col min="9480" max="9728" width="9.140625" style="624"/>
    <col min="9729" max="9729" width="52.7109375" style="624" customWidth="1"/>
    <col min="9730" max="9730" width="12.140625" style="624" customWidth="1"/>
    <col min="9731" max="9732" width="8.7109375" style="624" customWidth="1"/>
    <col min="9733" max="9733" width="7.7109375" style="624" customWidth="1"/>
    <col min="9734" max="9734" width="0" style="624" hidden="1" customWidth="1"/>
    <col min="9735" max="9735" width="0.42578125" style="624" customWidth="1"/>
    <col min="9736" max="9984" width="9.140625" style="624"/>
    <col min="9985" max="9985" width="52.7109375" style="624" customWidth="1"/>
    <col min="9986" max="9986" width="12.140625" style="624" customWidth="1"/>
    <col min="9987" max="9988" width="8.7109375" style="624" customWidth="1"/>
    <col min="9989" max="9989" width="7.7109375" style="624" customWidth="1"/>
    <col min="9990" max="9990" width="0" style="624" hidden="1" customWidth="1"/>
    <col min="9991" max="9991" width="0.42578125" style="624" customWidth="1"/>
    <col min="9992" max="10240" width="9.140625" style="624"/>
    <col min="10241" max="10241" width="52.7109375" style="624" customWidth="1"/>
    <col min="10242" max="10242" width="12.140625" style="624" customWidth="1"/>
    <col min="10243" max="10244" width="8.7109375" style="624" customWidth="1"/>
    <col min="10245" max="10245" width="7.7109375" style="624" customWidth="1"/>
    <col min="10246" max="10246" width="0" style="624" hidden="1" customWidth="1"/>
    <col min="10247" max="10247" width="0.42578125" style="624" customWidth="1"/>
    <col min="10248" max="10496" width="9.140625" style="624"/>
    <col min="10497" max="10497" width="52.7109375" style="624" customWidth="1"/>
    <col min="10498" max="10498" width="12.140625" style="624" customWidth="1"/>
    <col min="10499" max="10500" width="8.7109375" style="624" customWidth="1"/>
    <col min="10501" max="10501" width="7.7109375" style="624" customWidth="1"/>
    <col min="10502" max="10502" width="0" style="624" hidden="1" customWidth="1"/>
    <col min="10503" max="10503" width="0.42578125" style="624" customWidth="1"/>
    <col min="10504" max="10752" width="9.140625" style="624"/>
    <col min="10753" max="10753" width="52.7109375" style="624" customWidth="1"/>
    <col min="10754" max="10754" width="12.140625" style="624" customWidth="1"/>
    <col min="10755" max="10756" width="8.7109375" style="624" customWidth="1"/>
    <col min="10757" max="10757" width="7.7109375" style="624" customWidth="1"/>
    <col min="10758" max="10758" width="0" style="624" hidden="1" customWidth="1"/>
    <col min="10759" max="10759" width="0.42578125" style="624" customWidth="1"/>
    <col min="10760" max="11008" width="9.140625" style="624"/>
    <col min="11009" max="11009" width="52.7109375" style="624" customWidth="1"/>
    <col min="11010" max="11010" width="12.140625" style="624" customWidth="1"/>
    <col min="11011" max="11012" width="8.7109375" style="624" customWidth="1"/>
    <col min="11013" max="11013" width="7.7109375" style="624" customWidth="1"/>
    <col min="11014" max="11014" width="0" style="624" hidden="1" customWidth="1"/>
    <col min="11015" max="11015" width="0.42578125" style="624" customWidth="1"/>
    <col min="11016" max="11264" width="9.140625" style="624"/>
    <col min="11265" max="11265" width="52.7109375" style="624" customWidth="1"/>
    <col min="11266" max="11266" width="12.140625" style="624" customWidth="1"/>
    <col min="11267" max="11268" width="8.7109375" style="624" customWidth="1"/>
    <col min="11269" max="11269" width="7.7109375" style="624" customWidth="1"/>
    <col min="11270" max="11270" width="0" style="624" hidden="1" customWidth="1"/>
    <col min="11271" max="11271" width="0.42578125" style="624" customWidth="1"/>
    <col min="11272" max="11520" width="9.140625" style="624"/>
    <col min="11521" max="11521" width="52.7109375" style="624" customWidth="1"/>
    <col min="11522" max="11522" width="12.140625" style="624" customWidth="1"/>
    <col min="11523" max="11524" width="8.7109375" style="624" customWidth="1"/>
    <col min="11525" max="11525" width="7.7109375" style="624" customWidth="1"/>
    <col min="11526" max="11526" width="0" style="624" hidden="1" customWidth="1"/>
    <col min="11527" max="11527" width="0.42578125" style="624" customWidth="1"/>
    <col min="11528" max="11776" width="9.140625" style="624"/>
    <col min="11777" max="11777" width="52.7109375" style="624" customWidth="1"/>
    <col min="11778" max="11778" width="12.140625" style="624" customWidth="1"/>
    <col min="11779" max="11780" width="8.7109375" style="624" customWidth="1"/>
    <col min="11781" max="11781" width="7.7109375" style="624" customWidth="1"/>
    <col min="11782" max="11782" width="0" style="624" hidden="1" customWidth="1"/>
    <col min="11783" max="11783" width="0.42578125" style="624" customWidth="1"/>
    <col min="11784" max="12032" width="9.140625" style="624"/>
    <col min="12033" max="12033" width="52.7109375" style="624" customWidth="1"/>
    <col min="12034" max="12034" width="12.140625" style="624" customWidth="1"/>
    <col min="12035" max="12036" width="8.7109375" style="624" customWidth="1"/>
    <col min="12037" max="12037" width="7.7109375" style="624" customWidth="1"/>
    <col min="12038" max="12038" width="0" style="624" hidden="1" customWidth="1"/>
    <col min="12039" max="12039" width="0.42578125" style="624" customWidth="1"/>
    <col min="12040" max="12288" width="9.140625" style="624"/>
    <col min="12289" max="12289" width="52.7109375" style="624" customWidth="1"/>
    <col min="12290" max="12290" width="12.140625" style="624" customWidth="1"/>
    <col min="12291" max="12292" width="8.7109375" style="624" customWidth="1"/>
    <col min="12293" max="12293" width="7.7109375" style="624" customWidth="1"/>
    <col min="12294" max="12294" width="0" style="624" hidden="1" customWidth="1"/>
    <col min="12295" max="12295" width="0.42578125" style="624" customWidth="1"/>
    <col min="12296" max="12544" width="9.140625" style="624"/>
    <col min="12545" max="12545" width="52.7109375" style="624" customWidth="1"/>
    <col min="12546" max="12546" width="12.140625" style="624" customWidth="1"/>
    <col min="12547" max="12548" width="8.7109375" style="624" customWidth="1"/>
    <col min="12549" max="12549" width="7.7109375" style="624" customWidth="1"/>
    <col min="12550" max="12550" width="0" style="624" hidden="1" customWidth="1"/>
    <col min="12551" max="12551" width="0.42578125" style="624" customWidth="1"/>
    <col min="12552" max="12800" width="9.140625" style="624"/>
    <col min="12801" max="12801" width="52.7109375" style="624" customWidth="1"/>
    <col min="12802" max="12802" width="12.140625" style="624" customWidth="1"/>
    <col min="12803" max="12804" width="8.7109375" style="624" customWidth="1"/>
    <col min="12805" max="12805" width="7.7109375" style="624" customWidth="1"/>
    <col min="12806" max="12806" width="0" style="624" hidden="1" customWidth="1"/>
    <col min="12807" max="12807" width="0.42578125" style="624" customWidth="1"/>
    <col min="12808" max="13056" width="9.140625" style="624"/>
    <col min="13057" max="13057" width="52.7109375" style="624" customWidth="1"/>
    <col min="13058" max="13058" width="12.140625" style="624" customWidth="1"/>
    <col min="13059" max="13060" width="8.7109375" style="624" customWidth="1"/>
    <col min="13061" max="13061" width="7.7109375" style="624" customWidth="1"/>
    <col min="13062" max="13062" width="0" style="624" hidden="1" customWidth="1"/>
    <col min="13063" max="13063" width="0.42578125" style="624" customWidth="1"/>
    <col min="13064" max="13312" width="9.140625" style="624"/>
    <col min="13313" max="13313" width="52.7109375" style="624" customWidth="1"/>
    <col min="13314" max="13314" width="12.140625" style="624" customWidth="1"/>
    <col min="13315" max="13316" width="8.7109375" style="624" customWidth="1"/>
    <col min="13317" max="13317" width="7.7109375" style="624" customWidth="1"/>
    <col min="13318" max="13318" width="0" style="624" hidden="1" customWidth="1"/>
    <col min="13319" max="13319" width="0.42578125" style="624" customWidth="1"/>
    <col min="13320" max="13568" width="9.140625" style="624"/>
    <col min="13569" max="13569" width="52.7109375" style="624" customWidth="1"/>
    <col min="13570" max="13570" width="12.140625" style="624" customWidth="1"/>
    <col min="13571" max="13572" width="8.7109375" style="624" customWidth="1"/>
    <col min="13573" max="13573" width="7.7109375" style="624" customWidth="1"/>
    <col min="13574" max="13574" width="0" style="624" hidden="1" customWidth="1"/>
    <col min="13575" max="13575" width="0.42578125" style="624" customWidth="1"/>
    <col min="13576" max="13824" width="9.140625" style="624"/>
    <col min="13825" max="13825" width="52.7109375" style="624" customWidth="1"/>
    <col min="13826" max="13826" width="12.140625" style="624" customWidth="1"/>
    <col min="13827" max="13828" width="8.7109375" style="624" customWidth="1"/>
    <col min="13829" max="13829" width="7.7109375" style="624" customWidth="1"/>
    <col min="13830" max="13830" width="0" style="624" hidden="1" customWidth="1"/>
    <col min="13831" max="13831" width="0.42578125" style="624" customWidth="1"/>
    <col min="13832" max="14080" width="9.140625" style="624"/>
    <col min="14081" max="14081" width="52.7109375" style="624" customWidth="1"/>
    <col min="14082" max="14082" width="12.140625" style="624" customWidth="1"/>
    <col min="14083" max="14084" width="8.7109375" style="624" customWidth="1"/>
    <col min="14085" max="14085" width="7.7109375" style="624" customWidth="1"/>
    <col min="14086" max="14086" width="0" style="624" hidden="1" customWidth="1"/>
    <col min="14087" max="14087" width="0.42578125" style="624" customWidth="1"/>
    <col min="14088" max="14336" width="9.140625" style="624"/>
    <col min="14337" max="14337" width="52.7109375" style="624" customWidth="1"/>
    <col min="14338" max="14338" width="12.140625" style="624" customWidth="1"/>
    <col min="14339" max="14340" width="8.7109375" style="624" customWidth="1"/>
    <col min="14341" max="14341" width="7.7109375" style="624" customWidth="1"/>
    <col min="14342" max="14342" width="0" style="624" hidden="1" customWidth="1"/>
    <col min="14343" max="14343" width="0.42578125" style="624" customWidth="1"/>
    <col min="14344" max="14592" width="9.140625" style="624"/>
    <col min="14593" max="14593" width="52.7109375" style="624" customWidth="1"/>
    <col min="14594" max="14594" width="12.140625" style="624" customWidth="1"/>
    <col min="14595" max="14596" width="8.7109375" style="624" customWidth="1"/>
    <col min="14597" max="14597" width="7.7109375" style="624" customWidth="1"/>
    <col min="14598" max="14598" width="0" style="624" hidden="1" customWidth="1"/>
    <col min="14599" max="14599" width="0.42578125" style="624" customWidth="1"/>
    <col min="14600" max="14848" width="9.140625" style="624"/>
    <col min="14849" max="14849" width="52.7109375" style="624" customWidth="1"/>
    <col min="14850" max="14850" width="12.140625" style="624" customWidth="1"/>
    <col min="14851" max="14852" width="8.7109375" style="624" customWidth="1"/>
    <col min="14853" max="14853" width="7.7109375" style="624" customWidth="1"/>
    <col min="14854" max="14854" width="0" style="624" hidden="1" customWidth="1"/>
    <col min="14855" max="14855" width="0.42578125" style="624" customWidth="1"/>
    <col min="14856" max="15104" width="9.140625" style="624"/>
    <col min="15105" max="15105" width="52.7109375" style="624" customWidth="1"/>
    <col min="15106" max="15106" width="12.140625" style="624" customWidth="1"/>
    <col min="15107" max="15108" width="8.7109375" style="624" customWidth="1"/>
    <col min="15109" max="15109" width="7.7109375" style="624" customWidth="1"/>
    <col min="15110" max="15110" width="0" style="624" hidden="1" customWidth="1"/>
    <col min="15111" max="15111" width="0.42578125" style="624" customWidth="1"/>
    <col min="15112" max="15360" width="9.140625" style="624"/>
    <col min="15361" max="15361" width="52.7109375" style="624" customWidth="1"/>
    <col min="15362" max="15362" width="12.140625" style="624" customWidth="1"/>
    <col min="15363" max="15364" width="8.7109375" style="624" customWidth="1"/>
    <col min="15365" max="15365" width="7.7109375" style="624" customWidth="1"/>
    <col min="15366" max="15366" width="0" style="624" hidden="1" customWidth="1"/>
    <col min="15367" max="15367" width="0.42578125" style="624" customWidth="1"/>
    <col min="15368" max="15616" width="9.140625" style="624"/>
    <col min="15617" max="15617" width="52.7109375" style="624" customWidth="1"/>
    <col min="15618" max="15618" width="12.140625" style="624" customWidth="1"/>
    <col min="15619" max="15620" width="8.7109375" style="624" customWidth="1"/>
    <col min="15621" max="15621" width="7.7109375" style="624" customWidth="1"/>
    <col min="15622" max="15622" width="0" style="624" hidden="1" customWidth="1"/>
    <col min="15623" max="15623" width="0.42578125" style="624" customWidth="1"/>
    <col min="15624" max="15872" width="9.140625" style="624"/>
    <col min="15873" max="15873" width="52.7109375" style="624" customWidth="1"/>
    <col min="15874" max="15874" width="12.140625" style="624" customWidth="1"/>
    <col min="15875" max="15876" width="8.7109375" style="624" customWidth="1"/>
    <col min="15877" max="15877" width="7.7109375" style="624" customWidth="1"/>
    <col min="15878" max="15878" width="0" style="624" hidden="1" customWidth="1"/>
    <col min="15879" max="15879" width="0.42578125" style="624" customWidth="1"/>
    <col min="15880" max="16128" width="9.140625" style="624"/>
    <col min="16129" max="16129" width="52.7109375" style="624" customWidth="1"/>
    <col min="16130" max="16130" width="12.140625" style="624" customWidth="1"/>
    <col min="16131" max="16132" width="8.7109375" style="624" customWidth="1"/>
    <col min="16133" max="16133" width="7.7109375" style="624" customWidth="1"/>
    <col min="16134" max="16134" width="0" style="624" hidden="1" customWidth="1"/>
    <col min="16135" max="16135" width="0.42578125" style="624" customWidth="1"/>
    <col min="16136" max="16384" width="9.140625" style="624"/>
  </cols>
  <sheetData>
    <row r="1" spans="1:7" s="603" customFormat="1" ht="24.75" customHeight="1" x14ac:dyDescent="0.25">
      <c r="A1" s="600"/>
      <c r="B1" s="601"/>
      <c r="C1" s="601"/>
      <c r="D1" s="601"/>
      <c r="E1" s="602"/>
      <c r="F1" s="601"/>
      <c r="G1" s="668"/>
    </row>
    <row r="2" spans="1:7" s="604" customFormat="1" ht="12.75" customHeight="1" thickBot="1" x14ac:dyDescent="0.25">
      <c r="B2" s="605"/>
      <c r="C2" s="605"/>
      <c r="D2" s="605"/>
      <c r="E2" s="606" t="s">
        <v>211</v>
      </c>
      <c r="F2" s="605"/>
      <c r="G2" s="669"/>
    </row>
    <row r="3" spans="1:7" s="613" customFormat="1" ht="12.75" customHeight="1" x14ac:dyDescent="0.2">
      <c r="A3" s="607"/>
      <c r="B3" s="609" t="s">
        <v>247</v>
      </c>
      <c r="C3" s="609" t="s">
        <v>240</v>
      </c>
      <c r="D3" s="609" t="s">
        <v>242</v>
      </c>
      <c r="E3" s="670" t="s">
        <v>212</v>
      </c>
      <c r="F3" s="610" t="s">
        <v>213</v>
      </c>
      <c r="G3" s="671"/>
    </row>
    <row r="4" spans="1:7" s="613" customFormat="1" ht="12.75" customHeight="1" thickBot="1" x14ac:dyDescent="0.25">
      <c r="A4" s="614" t="s">
        <v>214</v>
      </c>
      <c r="B4" s="616" t="s">
        <v>243</v>
      </c>
      <c r="C4" s="616" t="s">
        <v>215</v>
      </c>
      <c r="D4" s="616" t="s">
        <v>216</v>
      </c>
      <c r="E4" s="672" t="s">
        <v>217</v>
      </c>
      <c r="F4" s="617" t="s">
        <v>218</v>
      </c>
      <c r="G4" s="671"/>
    </row>
    <row r="5" spans="1:7" ht="12.75" customHeight="1" thickBot="1" x14ac:dyDescent="0.25">
      <c r="A5" s="619" t="s">
        <v>219</v>
      </c>
      <c r="B5" s="620">
        <f>SUM(B6:B13)</f>
        <v>0</v>
      </c>
      <c r="C5" s="620">
        <f>SUM(C6:C13)</f>
        <v>0</v>
      </c>
      <c r="D5" s="620">
        <f>SUM(D6:D13)</f>
        <v>0</v>
      </c>
      <c r="E5" s="673" t="str">
        <f t="shared" ref="E5:E13" si="0">IF(C5=0," ",D5/C5)</f>
        <v xml:space="preserve"> </v>
      </c>
      <c r="F5" s="622">
        <f>SUM(F6:F13)</f>
        <v>6757</v>
      </c>
      <c r="G5" s="674"/>
    </row>
    <row r="6" spans="1:7" ht="12.75" customHeight="1" x14ac:dyDescent="0.2">
      <c r="A6" s="675" t="s">
        <v>248</v>
      </c>
      <c r="B6" s="676"/>
      <c r="C6" s="677"/>
      <c r="D6" s="677"/>
      <c r="E6" s="678" t="str">
        <f t="shared" si="0"/>
        <v xml:space="preserve"> </v>
      </c>
      <c r="F6" s="629">
        <v>5681</v>
      </c>
      <c r="G6" s="674"/>
    </row>
    <row r="7" spans="1:7" ht="12.75" customHeight="1" x14ac:dyDescent="0.2">
      <c r="A7" s="679" t="s">
        <v>249</v>
      </c>
      <c r="B7" s="680"/>
      <c r="C7" s="681"/>
      <c r="D7" s="681"/>
      <c r="E7" s="682" t="str">
        <f t="shared" si="0"/>
        <v xml:space="preserve"> </v>
      </c>
      <c r="F7" s="632"/>
      <c r="G7" s="674"/>
    </row>
    <row r="8" spans="1:7" ht="12.75" customHeight="1" x14ac:dyDescent="0.2">
      <c r="A8" s="679" t="s">
        <v>244</v>
      </c>
      <c r="B8" s="680"/>
      <c r="C8" s="681"/>
      <c r="D8" s="681"/>
      <c r="E8" s="682" t="str">
        <f t="shared" si="0"/>
        <v xml:space="preserve"> </v>
      </c>
      <c r="F8" s="632">
        <v>1400</v>
      </c>
      <c r="G8" s="674"/>
    </row>
    <row r="9" spans="1:7" ht="12.75" customHeight="1" x14ac:dyDescent="0.2">
      <c r="A9" s="635"/>
      <c r="B9" s="630"/>
      <c r="C9" s="630"/>
      <c r="D9" s="683"/>
      <c r="E9" s="684" t="str">
        <f t="shared" si="0"/>
        <v xml:space="preserve"> </v>
      </c>
      <c r="F9" s="632"/>
      <c r="G9" s="674"/>
    </row>
    <row r="10" spans="1:7" ht="12.75" customHeight="1" x14ac:dyDescent="0.2">
      <c r="A10" s="635"/>
      <c r="B10" s="630"/>
      <c r="C10" s="630"/>
      <c r="D10" s="683"/>
      <c r="E10" s="685" t="str">
        <f t="shared" si="0"/>
        <v xml:space="preserve"> </v>
      </c>
      <c r="F10" s="632">
        <v>-324</v>
      </c>
      <c r="G10" s="674"/>
    </row>
    <row r="11" spans="1:7" ht="12.75" customHeight="1" x14ac:dyDescent="0.2">
      <c r="A11" s="635"/>
      <c r="B11" s="630"/>
      <c r="C11" s="630"/>
      <c r="D11" s="683"/>
      <c r="E11" s="685" t="str">
        <f t="shared" si="0"/>
        <v xml:space="preserve"> </v>
      </c>
      <c r="F11" s="632"/>
      <c r="G11" s="674"/>
    </row>
    <row r="12" spans="1:7" ht="12.75" customHeight="1" x14ac:dyDescent="0.2">
      <c r="A12" s="635"/>
      <c r="B12" s="630"/>
      <c r="C12" s="630"/>
      <c r="D12" s="683"/>
      <c r="E12" s="685" t="str">
        <f t="shared" si="0"/>
        <v xml:space="preserve"> </v>
      </c>
      <c r="F12" s="632"/>
      <c r="G12" s="674"/>
    </row>
    <row r="13" spans="1:7" ht="12.75" customHeight="1" thickBot="1" x14ac:dyDescent="0.25">
      <c r="A13" s="636"/>
      <c r="B13" s="637"/>
      <c r="C13" s="637"/>
      <c r="D13" s="686"/>
      <c r="E13" s="687" t="str">
        <f t="shared" si="0"/>
        <v xml:space="preserve"> </v>
      </c>
      <c r="F13" s="639"/>
      <c r="G13" s="674"/>
    </row>
    <row r="14" spans="1:7" ht="12.75" customHeight="1" x14ac:dyDescent="0.2">
      <c r="A14" s="640"/>
      <c r="G14" s="688"/>
    </row>
    <row r="15" spans="1:7" ht="12.75" customHeight="1" thickBot="1" x14ac:dyDescent="0.25">
      <c r="A15" s="640"/>
      <c r="G15" s="688"/>
    </row>
    <row r="16" spans="1:7" s="613" customFormat="1" ht="12.75" customHeight="1" x14ac:dyDescent="0.2">
      <c r="A16" s="607"/>
      <c r="B16" s="609" t="s">
        <v>239</v>
      </c>
      <c r="C16" s="609" t="s">
        <v>240</v>
      </c>
      <c r="D16" s="609" t="s">
        <v>242</v>
      </c>
      <c r="E16" s="670" t="s">
        <v>212</v>
      </c>
      <c r="F16" s="610" t="s">
        <v>213</v>
      </c>
      <c r="G16" s="671"/>
    </row>
    <row r="17" spans="1:7" s="613" customFormat="1" ht="12.75" customHeight="1" thickBot="1" x14ac:dyDescent="0.25">
      <c r="A17" s="614" t="s">
        <v>220</v>
      </c>
      <c r="B17" s="616" t="s">
        <v>215</v>
      </c>
      <c r="C17" s="616" t="s">
        <v>215</v>
      </c>
      <c r="D17" s="616" t="s">
        <v>216</v>
      </c>
      <c r="E17" s="672" t="s">
        <v>217</v>
      </c>
      <c r="F17" s="617" t="s">
        <v>218</v>
      </c>
      <c r="G17" s="671"/>
    </row>
    <row r="18" spans="1:7" ht="12.75" customHeight="1" thickBot="1" x14ac:dyDescent="0.25">
      <c r="A18" s="619" t="s">
        <v>221</v>
      </c>
      <c r="B18" s="689">
        <f>SUM(B19,B25)</f>
        <v>1733</v>
      </c>
      <c r="C18" s="620">
        <f>SUM(C19,C25)</f>
        <v>0</v>
      </c>
      <c r="D18" s="651">
        <f>SUM(D19,D25)</f>
        <v>0</v>
      </c>
      <c r="E18" s="690" t="str">
        <f t="shared" ref="E18:E34" si="1">IF(C18=0," ",D18/C18)</f>
        <v xml:space="preserve"> </v>
      </c>
      <c r="F18" s="622">
        <f>SUM(F19,F25)</f>
        <v>81</v>
      </c>
      <c r="G18" s="674"/>
    </row>
    <row r="19" spans="1:7" ht="12.75" customHeight="1" thickBot="1" x14ac:dyDescent="0.25">
      <c r="A19" s="691" t="s">
        <v>245</v>
      </c>
      <c r="B19" s="692">
        <f>SUM(B20:B24)</f>
        <v>1545</v>
      </c>
      <c r="C19" s="693">
        <f>SUM(C20:C24)</f>
        <v>0</v>
      </c>
      <c r="D19" s="694">
        <f>SUM(D20:D24)</f>
        <v>0</v>
      </c>
      <c r="E19" s="695" t="str">
        <f t="shared" si="1"/>
        <v xml:space="preserve"> </v>
      </c>
      <c r="F19" s="696">
        <f>SUM(F23:F24)</f>
        <v>0</v>
      </c>
      <c r="G19" s="674"/>
    </row>
    <row r="20" spans="1:7" ht="12.75" customHeight="1" x14ac:dyDescent="0.2">
      <c r="A20" s="697" t="s">
        <v>250</v>
      </c>
      <c r="B20" s="698">
        <v>1325</v>
      </c>
      <c r="C20" s="699"/>
      <c r="D20" s="700"/>
      <c r="E20" s="682" t="str">
        <f t="shared" si="1"/>
        <v xml:space="preserve"> </v>
      </c>
      <c r="F20" s="649"/>
      <c r="G20" s="674"/>
    </row>
    <row r="21" spans="1:7" ht="12.75" customHeight="1" x14ac:dyDescent="0.2">
      <c r="A21" s="701" t="s">
        <v>251</v>
      </c>
      <c r="B21" s="698">
        <v>220</v>
      </c>
      <c r="C21" s="699"/>
      <c r="D21" s="700"/>
      <c r="E21" s="682" t="str">
        <f t="shared" si="1"/>
        <v xml:space="preserve"> </v>
      </c>
      <c r="F21" s="649"/>
      <c r="G21" s="674"/>
    </row>
    <row r="22" spans="1:7" ht="12.75" customHeight="1" x14ac:dyDescent="0.2">
      <c r="A22" s="701"/>
      <c r="B22" s="698"/>
      <c r="C22" s="699"/>
      <c r="D22" s="700"/>
      <c r="E22" s="682" t="str">
        <f t="shared" si="1"/>
        <v xml:space="preserve"> </v>
      </c>
      <c r="F22" s="649"/>
      <c r="G22" s="674"/>
    </row>
    <row r="23" spans="1:7" ht="12.75" customHeight="1" x14ac:dyDescent="0.2">
      <c r="A23" s="701"/>
      <c r="B23" s="702"/>
      <c r="C23" s="703"/>
      <c r="D23" s="681"/>
      <c r="E23" s="682" t="str">
        <f t="shared" si="1"/>
        <v xml:space="preserve"> </v>
      </c>
      <c r="F23" s="630"/>
      <c r="G23" s="674"/>
    </row>
    <row r="24" spans="1:7" ht="12.75" customHeight="1" thickBot="1" x14ac:dyDescent="0.25">
      <c r="A24" s="704"/>
      <c r="B24" s="705"/>
      <c r="C24" s="706"/>
      <c r="D24" s="707"/>
      <c r="E24" s="684" t="str">
        <f t="shared" si="1"/>
        <v xml:space="preserve"> </v>
      </c>
      <c r="F24" s="630"/>
      <c r="G24" s="674"/>
    </row>
    <row r="25" spans="1:7" ht="12.75" customHeight="1" thickBot="1" x14ac:dyDescent="0.25">
      <c r="A25" s="691" t="s">
        <v>246</v>
      </c>
      <c r="B25" s="708">
        <f>SUM(B26:B34)</f>
        <v>188</v>
      </c>
      <c r="C25" s="709">
        <f>SUM(C26:C34)</f>
        <v>0</v>
      </c>
      <c r="D25" s="710">
        <f>SUM(D26:D34)</f>
        <v>0</v>
      </c>
      <c r="E25" s="711" t="str">
        <f t="shared" si="1"/>
        <v xml:space="preserve"> </v>
      </c>
      <c r="F25" s="712">
        <f>SUM(F27:F34)</f>
        <v>81</v>
      </c>
      <c r="G25" s="674"/>
    </row>
    <row r="26" spans="1:7" ht="12.75" customHeight="1" x14ac:dyDescent="0.2">
      <c r="A26" s="697" t="s">
        <v>252</v>
      </c>
      <c r="B26" s="676">
        <v>188</v>
      </c>
      <c r="C26" s="713"/>
      <c r="D26" s="714"/>
      <c r="E26" s="678" t="str">
        <f t="shared" si="1"/>
        <v xml:space="preserve"> </v>
      </c>
      <c r="F26" s="649"/>
      <c r="G26" s="674"/>
    </row>
    <row r="27" spans="1:7" ht="12.75" customHeight="1" x14ac:dyDescent="0.2">
      <c r="A27" s="715"/>
      <c r="B27" s="698"/>
      <c r="C27" s="703"/>
      <c r="D27" s="681"/>
      <c r="E27" s="682" t="str">
        <f t="shared" si="1"/>
        <v xml:space="preserve"> </v>
      </c>
      <c r="F27" s="630"/>
      <c r="G27" s="674"/>
    </row>
    <row r="28" spans="1:7" ht="12.75" customHeight="1" x14ac:dyDescent="0.2">
      <c r="A28" s="715"/>
      <c r="B28" s="698"/>
      <c r="C28" s="703"/>
      <c r="D28" s="681"/>
      <c r="E28" s="682" t="str">
        <f t="shared" si="1"/>
        <v xml:space="preserve"> </v>
      </c>
      <c r="F28" s="630"/>
      <c r="G28" s="674"/>
    </row>
    <row r="29" spans="1:7" ht="12.75" customHeight="1" x14ac:dyDescent="0.2">
      <c r="A29" s="715"/>
      <c r="B29" s="698"/>
      <c r="C29" s="703"/>
      <c r="D29" s="681"/>
      <c r="E29" s="682" t="str">
        <f t="shared" si="1"/>
        <v xml:space="preserve"> </v>
      </c>
      <c r="F29" s="630"/>
      <c r="G29" s="674"/>
    </row>
    <row r="30" spans="1:7" ht="12.75" customHeight="1" x14ac:dyDescent="0.2">
      <c r="A30" s="701"/>
      <c r="B30" s="702"/>
      <c r="C30" s="703"/>
      <c r="D30" s="681"/>
      <c r="E30" s="682" t="str">
        <f t="shared" si="1"/>
        <v xml:space="preserve"> </v>
      </c>
      <c r="F30" s="630"/>
      <c r="G30" s="674"/>
    </row>
    <row r="31" spans="1:7" ht="12.75" customHeight="1" x14ac:dyDescent="0.2">
      <c r="A31" s="716"/>
      <c r="B31" s="717"/>
      <c r="C31" s="718"/>
      <c r="D31" s="681"/>
      <c r="E31" s="682"/>
      <c r="F31" s="630">
        <v>81</v>
      </c>
      <c r="G31" s="674"/>
    </row>
    <row r="32" spans="1:7" ht="12.75" customHeight="1" x14ac:dyDescent="0.2">
      <c r="A32" s="715"/>
      <c r="B32" s="698"/>
      <c r="C32" s="718"/>
      <c r="D32" s="681"/>
      <c r="E32" s="682"/>
      <c r="F32" s="630"/>
      <c r="G32" s="674"/>
    </row>
    <row r="33" spans="1:7" ht="12.75" customHeight="1" x14ac:dyDescent="0.2">
      <c r="A33" s="716"/>
      <c r="B33" s="717"/>
      <c r="C33" s="718"/>
      <c r="D33" s="681"/>
      <c r="E33" s="682"/>
      <c r="F33" s="683"/>
      <c r="G33" s="674"/>
    </row>
    <row r="34" spans="1:7" ht="12.75" customHeight="1" thickBot="1" x14ac:dyDescent="0.25">
      <c r="A34" s="719"/>
      <c r="B34" s="720"/>
      <c r="C34" s="686"/>
      <c r="D34" s="686"/>
      <c r="E34" s="721" t="str">
        <f t="shared" si="1"/>
        <v xml:space="preserve"> </v>
      </c>
      <c r="F34" s="632"/>
      <c r="G34" s="674"/>
    </row>
    <row r="35" spans="1:7" s="652" customFormat="1" ht="6" customHeight="1" thickBot="1" x14ac:dyDescent="0.25">
      <c r="A35" s="722"/>
      <c r="B35" s="723"/>
      <c r="C35" s="724"/>
      <c r="D35" s="724"/>
      <c r="E35" s="650"/>
      <c r="F35" s="651"/>
      <c r="G35" s="725"/>
    </row>
    <row r="36" spans="1:7" ht="12.75" customHeight="1" thickBot="1" x14ac:dyDescent="0.25">
      <c r="A36" s="619" t="s">
        <v>232</v>
      </c>
      <c r="B36" s="726">
        <f>B5-B18</f>
        <v>-1733</v>
      </c>
      <c r="C36" s="653">
        <f>C5-C18</f>
        <v>0</v>
      </c>
      <c r="D36" s="653"/>
      <c r="E36" s="654"/>
      <c r="F36" s="655"/>
      <c r="G36" s="674"/>
    </row>
    <row r="37" spans="1:7" ht="12.75" customHeight="1" thickBot="1" x14ac:dyDescent="0.25">
      <c r="A37" s="656" t="s">
        <v>233</v>
      </c>
      <c r="B37" s="657"/>
      <c r="C37" s="657"/>
      <c r="D37" s="657">
        <f>D5-D18</f>
        <v>0</v>
      </c>
      <c r="E37" s="658" t="str">
        <f>IF(C37=0," ",D37/C37)</f>
        <v xml:space="preserve"> </v>
      </c>
      <c r="F37" s="659">
        <f>F5-F18</f>
        <v>6676</v>
      </c>
      <c r="G37" s="674"/>
    </row>
    <row r="38" spans="1:7" s="652" customFormat="1" ht="12.75" customHeight="1" thickBot="1" x14ac:dyDescent="0.25">
      <c r="A38" s="648"/>
      <c r="B38" s="649"/>
      <c r="C38" s="649"/>
      <c r="D38" s="649"/>
      <c r="E38" s="650"/>
      <c r="F38" s="649"/>
      <c r="G38" s="725"/>
    </row>
    <row r="39" spans="1:7" ht="12.75" customHeight="1" x14ac:dyDescent="0.2">
      <c r="A39" s="660" t="s">
        <v>234</v>
      </c>
      <c r="B39" s="661"/>
      <c r="C39" s="661"/>
      <c r="D39" s="661"/>
      <c r="E39" s="662" t="str">
        <f>IF(C39=0," ",D39/C39)</f>
        <v xml:space="preserve"> </v>
      </c>
      <c r="F39" s="663"/>
      <c r="G39" s="674"/>
    </row>
    <row r="40" spans="1:7" ht="12.75" customHeight="1" x14ac:dyDescent="0.2">
      <c r="A40" s="664" t="s">
        <v>236</v>
      </c>
      <c r="B40" s="665"/>
      <c r="C40" s="665"/>
      <c r="D40" s="665"/>
      <c r="E40" s="666" t="str">
        <f>IF(C40=0," ",D40/C40)</f>
        <v xml:space="preserve"> </v>
      </c>
      <c r="F40" s="667"/>
      <c r="G40" s="674"/>
    </row>
    <row r="41" spans="1:7" ht="12.75" customHeight="1" thickBot="1" x14ac:dyDescent="0.25">
      <c r="A41" s="656" t="s">
        <v>253</v>
      </c>
      <c r="B41" s="637"/>
      <c r="C41" s="637"/>
      <c r="D41" s="637"/>
      <c r="E41" s="638" t="str">
        <f>IF(C41=0," ",D41/C41)</f>
        <v xml:space="preserve"> </v>
      </c>
      <c r="F41" s="639"/>
      <c r="G41" s="674"/>
    </row>
    <row r="42" spans="1:7" ht="12.75" customHeight="1" x14ac:dyDescent="0.2">
      <c r="A42" s="688"/>
      <c r="B42" s="727"/>
      <c r="C42" s="727"/>
      <c r="D42" s="727"/>
      <c r="E42" s="728"/>
      <c r="F42" s="727"/>
      <c r="G42" s="688"/>
    </row>
    <row r="43" spans="1:7" ht="12.75" customHeight="1" x14ac:dyDescent="0.2">
      <c r="A43" s="688"/>
      <c r="B43" s="727"/>
      <c r="C43" s="727"/>
      <c r="D43" s="727"/>
      <c r="E43" s="728"/>
      <c r="F43" s="727"/>
      <c r="G43" s="688"/>
    </row>
    <row r="44" spans="1:7" ht="12.75" customHeight="1" x14ac:dyDescent="0.2">
      <c r="A44" s="688"/>
      <c r="B44" s="727"/>
      <c r="C44" s="727"/>
      <c r="D44" s="727"/>
      <c r="E44" s="728"/>
      <c r="F44" s="727"/>
      <c r="G44" s="688"/>
    </row>
    <row r="45" spans="1:7" ht="12.75" customHeight="1" x14ac:dyDescent="0.2">
      <c r="A45" s="688"/>
      <c r="B45" s="727"/>
      <c r="C45" s="727"/>
      <c r="D45" s="727"/>
      <c r="E45" s="728"/>
      <c r="F45" s="727"/>
      <c r="G45" s="688"/>
    </row>
    <row r="46" spans="1:7" ht="12.75" customHeight="1" x14ac:dyDescent="0.2">
      <c r="A46" s="688"/>
      <c r="B46" s="727"/>
      <c r="C46" s="727"/>
      <c r="D46" s="727"/>
      <c r="E46" s="728"/>
      <c r="F46" s="727"/>
      <c r="G46" s="688"/>
    </row>
    <row r="47" spans="1:7" ht="12.75" customHeight="1" x14ac:dyDescent="0.2">
      <c r="A47" s="688"/>
      <c r="B47" s="727"/>
      <c r="C47" s="727"/>
      <c r="D47" s="727"/>
      <c r="E47" s="728"/>
      <c r="F47" s="727"/>
      <c r="G47" s="688"/>
    </row>
    <row r="48" spans="1:7" ht="12.75" customHeight="1" x14ac:dyDescent="0.2">
      <c r="A48" s="688"/>
      <c r="B48" s="727"/>
      <c r="C48" s="727"/>
      <c r="D48" s="727"/>
      <c r="E48" s="728"/>
      <c r="F48" s="727"/>
      <c r="G48" s="688"/>
    </row>
    <row r="49" spans="1:7" ht="12.75" customHeight="1" x14ac:dyDescent="0.2">
      <c r="A49" s="688"/>
      <c r="B49" s="727"/>
      <c r="C49" s="727"/>
      <c r="D49" s="727"/>
      <c r="E49" s="728"/>
      <c r="F49" s="727"/>
      <c r="G49" s="688"/>
    </row>
    <row r="50" spans="1:7" ht="12.75" customHeight="1" x14ac:dyDescent="0.2">
      <c r="A50" s="688"/>
      <c r="B50" s="727"/>
      <c r="C50" s="727"/>
      <c r="D50" s="727"/>
      <c r="E50" s="728"/>
      <c r="F50" s="727"/>
      <c r="G50" s="688"/>
    </row>
    <row r="51" spans="1:7" ht="12.75" customHeight="1" x14ac:dyDescent="0.2">
      <c r="A51" s="688"/>
      <c r="B51" s="727"/>
      <c r="C51" s="727"/>
      <c r="D51" s="727"/>
      <c r="E51" s="728"/>
      <c r="F51" s="727"/>
      <c r="G51" s="688"/>
    </row>
    <row r="52" spans="1:7" ht="12.75" customHeight="1" x14ac:dyDescent="0.2">
      <c r="A52" s="688"/>
      <c r="B52" s="727"/>
      <c r="C52" s="727"/>
      <c r="D52" s="727"/>
      <c r="E52" s="728"/>
      <c r="F52" s="727"/>
      <c r="G52" s="688"/>
    </row>
    <row r="53" spans="1:7" ht="12.75" customHeight="1" x14ac:dyDescent="0.2">
      <c r="A53" s="688"/>
      <c r="B53" s="727"/>
      <c r="C53" s="727"/>
      <c r="D53" s="727"/>
      <c r="E53" s="728"/>
      <c r="F53" s="727"/>
      <c r="G53" s="688"/>
    </row>
    <row r="54" spans="1:7" ht="12.75" customHeight="1" x14ac:dyDescent="0.2">
      <c r="A54" s="688"/>
      <c r="B54" s="727"/>
      <c r="C54" s="727"/>
      <c r="D54" s="727"/>
      <c r="E54" s="728"/>
      <c r="F54" s="727"/>
      <c r="G54" s="688"/>
    </row>
    <row r="55" spans="1:7" ht="12.75" customHeight="1" x14ac:dyDescent="0.2">
      <c r="A55" s="688"/>
      <c r="B55" s="727"/>
      <c r="C55" s="727"/>
      <c r="D55" s="727"/>
      <c r="E55" s="728"/>
      <c r="G55" s="688"/>
    </row>
    <row r="56" spans="1:7" ht="12.75" customHeight="1" x14ac:dyDescent="0.2">
      <c r="A56" s="688"/>
      <c r="B56" s="727"/>
      <c r="C56" s="727"/>
      <c r="D56" s="727"/>
      <c r="E56" s="728"/>
      <c r="F56" s="727"/>
      <c r="G56" s="688"/>
    </row>
    <row r="57" spans="1:7" ht="12.75" customHeight="1" x14ac:dyDescent="0.2">
      <c r="A57" s="688"/>
      <c r="B57" s="727"/>
      <c r="C57" s="727"/>
      <c r="D57" s="727"/>
      <c r="E57" s="728"/>
      <c r="F57" s="727"/>
      <c r="G57" s="688"/>
    </row>
    <row r="58" spans="1:7" ht="12.75" customHeight="1" x14ac:dyDescent="0.2">
      <c r="A58" s="688"/>
      <c r="B58" s="727"/>
      <c r="C58" s="727"/>
      <c r="D58" s="727"/>
      <c r="E58" s="728"/>
      <c r="F58" s="727"/>
      <c r="G58" s="688"/>
    </row>
    <row r="59" spans="1:7" ht="12.75" customHeight="1" x14ac:dyDescent="0.2">
      <c r="A59" s="688"/>
      <c r="B59" s="727"/>
      <c r="C59" s="727"/>
      <c r="D59" s="727"/>
      <c r="E59" s="728"/>
      <c r="F59" s="727"/>
      <c r="G59" s="688"/>
    </row>
    <row r="60" spans="1:7" ht="12.75" customHeight="1" x14ac:dyDescent="0.2">
      <c r="A60" s="688"/>
      <c r="B60" s="727"/>
      <c r="C60" s="727"/>
      <c r="D60" s="727"/>
      <c r="E60" s="728"/>
      <c r="F60" s="727"/>
      <c r="G60" s="688"/>
    </row>
    <row r="61" spans="1:7" ht="12.75" customHeight="1" x14ac:dyDescent="0.2">
      <c r="A61" s="688"/>
      <c r="B61" s="727"/>
      <c r="C61" s="727"/>
      <c r="D61" s="727"/>
      <c r="E61" s="728"/>
      <c r="F61" s="727"/>
      <c r="G61" s="688"/>
    </row>
  </sheetData>
  <pageMargins left="0.7" right="0.7" top="0.78740157499999996" bottom="0.78740157499999996" header="0.3" footer="0.3"/>
  <pageSetup paperSize="9" scale="96" orientation="portrait" r:id="rId1"/>
  <headerFooter>
    <oddFooter>&amp;C12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21"/>
  <sheetViews>
    <sheetView view="pageLayout" topLeftCell="A64" zoomScaleNormal="100" workbookViewId="0">
      <selection activeCell="I78" sqref="I78"/>
    </sheetView>
  </sheetViews>
  <sheetFormatPr defaultRowHeight="15.75" x14ac:dyDescent="0.25"/>
  <cols>
    <col min="1" max="1" width="3.85546875" style="819" customWidth="1"/>
    <col min="2" max="2" width="5.42578125" style="1" customWidth="1"/>
    <col min="3" max="3" width="5.5703125" style="1" customWidth="1"/>
    <col min="4" max="4" width="29.5703125" style="1" customWidth="1"/>
    <col min="5" max="5" width="10" style="2" customWidth="1"/>
    <col min="6" max="6" width="9.140625" style="3" bestFit="1" customWidth="1"/>
    <col min="7" max="7" width="12.140625" style="3" bestFit="1" customWidth="1"/>
    <col min="8" max="8" width="9.7109375" style="3" bestFit="1" customWidth="1"/>
    <col min="9" max="11" width="10.7109375" style="1" bestFit="1" customWidth="1"/>
    <col min="12" max="252" width="9.140625" style="1"/>
    <col min="253" max="253" width="4.28515625" style="1" customWidth="1"/>
    <col min="254" max="254" width="5.42578125" style="1" customWidth="1"/>
    <col min="255" max="255" width="5.5703125" style="1" customWidth="1"/>
    <col min="256" max="256" width="29.5703125" style="1" customWidth="1"/>
    <col min="257" max="257" width="10" style="1" customWidth="1"/>
    <col min="258" max="258" width="9.28515625" style="1" customWidth="1"/>
    <col min="259" max="259" width="8.85546875" style="1" customWidth="1"/>
    <col min="260" max="260" width="9.5703125" style="1" customWidth="1"/>
    <col min="261" max="261" width="9.140625" style="1"/>
    <col min="262" max="262" width="10.140625" style="1" customWidth="1"/>
    <col min="263" max="263" width="7.7109375" style="1" customWidth="1"/>
    <col min="264" max="264" width="8.42578125" style="1" customWidth="1"/>
    <col min="265" max="265" width="8.5703125" style="1" customWidth="1"/>
    <col min="266" max="266" width="8.42578125" style="1" customWidth="1"/>
    <col min="267" max="508" width="9.140625" style="1"/>
    <col min="509" max="509" width="4.28515625" style="1" customWidth="1"/>
    <col min="510" max="510" width="5.42578125" style="1" customWidth="1"/>
    <col min="511" max="511" width="5.5703125" style="1" customWidth="1"/>
    <col min="512" max="512" width="29.5703125" style="1" customWidth="1"/>
    <col min="513" max="513" width="10" style="1" customWidth="1"/>
    <col min="514" max="514" width="9.28515625" style="1" customWidth="1"/>
    <col min="515" max="515" width="8.85546875" style="1" customWidth="1"/>
    <col min="516" max="516" width="9.5703125" style="1" customWidth="1"/>
    <col min="517" max="517" width="9.140625" style="1"/>
    <col min="518" max="518" width="10.140625" style="1" customWidth="1"/>
    <col min="519" max="519" width="7.7109375" style="1" customWidth="1"/>
    <col min="520" max="520" width="8.42578125" style="1" customWidth="1"/>
    <col min="521" max="521" width="8.5703125" style="1" customWidth="1"/>
    <col min="522" max="522" width="8.42578125" style="1" customWidth="1"/>
    <col min="523" max="764" width="9.140625" style="1"/>
    <col min="765" max="765" width="4.28515625" style="1" customWidth="1"/>
    <col min="766" max="766" width="5.42578125" style="1" customWidth="1"/>
    <col min="767" max="767" width="5.5703125" style="1" customWidth="1"/>
    <col min="768" max="768" width="29.5703125" style="1" customWidth="1"/>
    <col min="769" max="769" width="10" style="1" customWidth="1"/>
    <col min="770" max="770" width="9.28515625" style="1" customWidth="1"/>
    <col min="771" max="771" width="8.85546875" style="1" customWidth="1"/>
    <col min="772" max="772" width="9.5703125" style="1" customWidth="1"/>
    <col min="773" max="773" width="9.140625" style="1"/>
    <col min="774" max="774" width="10.140625" style="1" customWidth="1"/>
    <col min="775" max="775" width="7.7109375" style="1" customWidth="1"/>
    <col min="776" max="776" width="8.42578125" style="1" customWidth="1"/>
    <col min="777" max="777" width="8.5703125" style="1" customWidth="1"/>
    <col min="778" max="778" width="8.42578125" style="1" customWidth="1"/>
    <col min="779" max="1020" width="9.140625" style="1"/>
    <col min="1021" max="1021" width="4.28515625" style="1" customWidth="1"/>
    <col min="1022" max="1022" width="5.42578125" style="1" customWidth="1"/>
    <col min="1023" max="1023" width="5.5703125" style="1" customWidth="1"/>
    <col min="1024" max="1024" width="29.5703125" style="1" customWidth="1"/>
    <col min="1025" max="1025" width="10" style="1" customWidth="1"/>
    <col min="1026" max="1026" width="9.28515625" style="1" customWidth="1"/>
    <col min="1027" max="1027" width="8.85546875" style="1" customWidth="1"/>
    <col min="1028" max="1028" width="9.5703125" style="1" customWidth="1"/>
    <col min="1029" max="1029" width="9.140625" style="1"/>
    <col min="1030" max="1030" width="10.140625" style="1" customWidth="1"/>
    <col min="1031" max="1031" width="7.7109375" style="1" customWidth="1"/>
    <col min="1032" max="1032" width="8.42578125" style="1" customWidth="1"/>
    <col min="1033" max="1033" width="8.5703125" style="1" customWidth="1"/>
    <col min="1034" max="1034" width="8.42578125" style="1" customWidth="1"/>
    <col min="1035" max="1276" width="9.140625" style="1"/>
    <col min="1277" max="1277" width="4.28515625" style="1" customWidth="1"/>
    <col min="1278" max="1278" width="5.42578125" style="1" customWidth="1"/>
    <col min="1279" max="1279" width="5.5703125" style="1" customWidth="1"/>
    <col min="1280" max="1280" width="29.5703125" style="1" customWidth="1"/>
    <col min="1281" max="1281" width="10" style="1" customWidth="1"/>
    <col min="1282" max="1282" width="9.28515625" style="1" customWidth="1"/>
    <col min="1283" max="1283" width="8.85546875" style="1" customWidth="1"/>
    <col min="1284" max="1284" width="9.5703125" style="1" customWidth="1"/>
    <col min="1285" max="1285" width="9.140625" style="1"/>
    <col min="1286" max="1286" width="10.140625" style="1" customWidth="1"/>
    <col min="1287" max="1287" width="7.7109375" style="1" customWidth="1"/>
    <col min="1288" max="1288" width="8.42578125" style="1" customWidth="1"/>
    <col min="1289" max="1289" width="8.5703125" style="1" customWidth="1"/>
    <col min="1290" max="1290" width="8.42578125" style="1" customWidth="1"/>
    <col min="1291" max="1532" width="9.140625" style="1"/>
    <col min="1533" max="1533" width="4.28515625" style="1" customWidth="1"/>
    <col min="1534" max="1534" width="5.42578125" style="1" customWidth="1"/>
    <col min="1535" max="1535" width="5.5703125" style="1" customWidth="1"/>
    <col min="1536" max="1536" width="29.5703125" style="1" customWidth="1"/>
    <col min="1537" max="1537" width="10" style="1" customWidth="1"/>
    <col min="1538" max="1538" width="9.28515625" style="1" customWidth="1"/>
    <col min="1539" max="1539" width="8.85546875" style="1" customWidth="1"/>
    <col min="1540" max="1540" width="9.5703125" style="1" customWidth="1"/>
    <col min="1541" max="1541" width="9.140625" style="1"/>
    <col min="1542" max="1542" width="10.140625" style="1" customWidth="1"/>
    <col min="1543" max="1543" width="7.7109375" style="1" customWidth="1"/>
    <col min="1544" max="1544" width="8.42578125" style="1" customWidth="1"/>
    <col min="1545" max="1545" width="8.5703125" style="1" customWidth="1"/>
    <col min="1546" max="1546" width="8.42578125" style="1" customWidth="1"/>
    <col min="1547" max="1788" width="9.140625" style="1"/>
    <col min="1789" max="1789" width="4.28515625" style="1" customWidth="1"/>
    <col min="1790" max="1790" width="5.42578125" style="1" customWidth="1"/>
    <col min="1791" max="1791" width="5.5703125" style="1" customWidth="1"/>
    <col min="1792" max="1792" width="29.5703125" style="1" customWidth="1"/>
    <col min="1793" max="1793" width="10" style="1" customWidth="1"/>
    <col min="1794" max="1794" width="9.28515625" style="1" customWidth="1"/>
    <col min="1795" max="1795" width="8.85546875" style="1" customWidth="1"/>
    <col min="1796" max="1796" width="9.5703125" style="1" customWidth="1"/>
    <col min="1797" max="1797" width="9.140625" style="1"/>
    <col min="1798" max="1798" width="10.140625" style="1" customWidth="1"/>
    <col min="1799" max="1799" width="7.7109375" style="1" customWidth="1"/>
    <col min="1800" max="1800" width="8.42578125" style="1" customWidth="1"/>
    <col min="1801" max="1801" width="8.5703125" style="1" customWidth="1"/>
    <col min="1802" max="1802" width="8.42578125" style="1" customWidth="1"/>
    <col min="1803" max="2044" width="9.140625" style="1"/>
    <col min="2045" max="2045" width="4.28515625" style="1" customWidth="1"/>
    <col min="2046" max="2046" width="5.42578125" style="1" customWidth="1"/>
    <col min="2047" max="2047" width="5.5703125" style="1" customWidth="1"/>
    <col min="2048" max="2048" width="29.5703125" style="1" customWidth="1"/>
    <col min="2049" max="2049" width="10" style="1" customWidth="1"/>
    <col min="2050" max="2050" width="9.28515625" style="1" customWidth="1"/>
    <col min="2051" max="2051" width="8.85546875" style="1" customWidth="1"/>
    <col min="2052" max="2052" width="9.5703125" style="1" customWidth="1"/>
    <col min="2053" max="2053" width="9.140625" style="1"/>
    <col min="2054" max="2054" width="10.140625" style="1" customWidth="1"/>
    <col min="2055" max="2055" width="7.7109375" style="1" customWidth="1"/>
    <col min="2056" max="2056" width="8.42578125" style="1" customWidth="1"/>
    <col min="2057" max="2057" width="8.5703125" style="1" customWidth="1"/>
    <col min="2058" max="2058" width="8.42578125" style="1" customWidth="1"/>
    <col min="2059" max="2300" width="9.140625" style="1"/>
    <col min="2301" max="2301" width="4.28515625" style="1" customWidth="1"/>
    <col min="2302" max="2302" width="5.42578125" style="1" customWidth="1"/>
    <col min="2303" max="2303" width="5.5703125" style="1" customWidth="1"/>
    <col min="2304" max="2304" width="29.5703125" style="1" customWidth="1"/>
    <col min="2305" max="2305" width="10" style="1" customWidth="1"/>
    <col min="2306" max="2306" width="9.28515625" style="1" customWidth="1"/>
    <col min="2307" max="2307" width="8.85546875" style="1" customWidth="1"/>
    <col min="2308" max="2308" width="9.5703125" style="1" customWidth="1"/>
    <col min="2309" max="2309" width="9.140625" style="1"/>
    <col min="2310" max="2310" width="10.140625" style="1" customWidth="1"/>
    <col min="2311" max="2311" width="7.7109375" style="1" customWidth="1"/>
    <col min="2312" max="2312" width="8.42578125" style="1" customWidth="1"/>
    <col min="2313" max="2313" width="8.5703125" style="1" customWidth="1"/>
    <col min="2314" max="2314" width="8.42578125" style="1" customWidth="1"/>
    <col min="2315" max="2556" width="9.140625" style="1"/>
    <col min="2557" max="2557" width="4.28515625" style="1" customWidth="1"/>
    <col min="2558" max="2558" width="5.42578125" style="1" customWidth="1"/>
    <col min="2559" max="2559" width="5.5703125" style="1" customWidth="1"/>
    <col min="2560" max="2560" width="29.5703125" style="1" customWidth="1"/>
    <col min="2561" max="2561" width="10" style="1" customWidth="1"/>
    <col min="2562" max="2562" width="9.28515625" style="1" customWidth="1"/>
    <col min="2563" max="2563" width="8.85546875" style="1" customWidth="1"/>
    <col min="2564" max="2564" width="9.5703125" style="1" customWidth="1"/>
    <col min="2565" max="2565" width="9.140625" style="1"/>
    <col min="2566" max="2566" width="10.140625" style="1" customWidth="1"/>
    <col min="2567" max="2567" width="7.7109375" style="1" customWidth="1"/>
    <col min="2568" max="2568" width="8.42578125" style="1" customWidth="1"/>
    <col min="2569" max="2569" width="8.5703125" style="1" customWidth="1"/>
    <col min="2570" max="2570" width="8.42578125" style="1" customWidth="1"/>
    <col min="2571" max="2812" width="9.140625" style="1"/>
    <col min="2813" max="2813" width="4.28515625" style="1" customWidth="1"/>
    <col min="2814" max="2814" width="5.42578125" style="1" customWidth="1"/>
    <col min="2815" max="2815" width="5.5703125" style="1" customWidth="1"/>
    <col min="2816" max="2816" width="29.5703125" style="1" customWidth="1"/>
    <col min="2817" max="2817" width="10" style="1" customWidth="1"/>
    <col min="2818" max="2818" width="9.28515625" style="1" customWidth="1"/>
    <col min="2819" max="2819" width="8.85546875" style="1" customWidth="1"/>
    <col min="2820" max="2820" width="9.5703125" style="1" customWidth="1"/>
    <col min="2821" max="2821" width="9.140625" style="1"/>
    <col min="2822" max="2822" width="10.140625" style="1" customWidth="1"/>
    <col min="2823" max="2823" width="7.7109375" style="1" customWidth="1"/>
    <col min="2824" max="2824" width="8.42578125" style="1" customWidth="1"/>
    <col min="2825" max="2825" width="8.5703125" style="1" customWidth="1"/>
    <col min="2826" max="2826" width="8.42578125" style="1" customWidth="1"/>
    <col min="2827" max="3068" width="9.140625" style="1"/>
    <col min="3069" max="3069" width="4.28515625" style="1" customWidth="1"/>
    <col min="3070" max="3070" width="5.42578125" style="1" customWidth="1"/>
    <col min="3071" max="3071" width="5.5703125" style="1" customWidth="1"/>
    <col min="3072" max="3072" width="29.5703125" style="1" customWidth="1"/>
    <col min="3073" max="3073" width="10" style="1" customWidth="1"/>
    <col min="3074" max="3074" width="9.28515625" style="1" customWidth="1"/>
    <col min="3075" max="3075" width="8.85546875" style="1" customWidth="1"/>
    <col min="3076" max="3076" width="9.5703125" style="1" customWidth="1"/>
    <col min="3077" max="3077" width="9.140625" style="1"/>
    <col min="3078" max="3078" width="10.140625" style="1" customWidth="1"/>
    <col min="3079" max="3079" width="7.7109375" style="1" customWidth="1"/>
    <col min="3080" max="3080" width="8.42578125" style="1" customWidth="1"/>
    <col min="3081" max="3081" width="8.5703125" style="1" customWidth="1"/>
    <col min="3082" max="3082" width="8.42578125" style="1" customWidth="1"/>
    <col min="3083" max="3324" width="9.140625" style="1"/>
    <col min="3325" max="3325" width="4.28515625" style="1" customWidth="1"/>
    <col min="3326" max="3326" width="5.42578125" style="1" customWidth="1"/>
    <col min="3327" max="3327" width="5.5703125" style="1" customWidth="1"/>
    <col min="3328" max="3328" width="29.5703125" style="1" customWidth="1"/>
    <col min="3329" max="3329" width="10" style="1" customWidth="1"/>
    <col min="3330" max="3330" width="9.28515625" style="1" customWidth="1"/>
    <col min="3331" max="3331" width="8.85546875" style="1" customWidth="1"/>
    <col min="3332" max="3332" width="9.5703125" style="1" customWidth="1"/>
    <col min="3333" max="3333" width="9.140625" style="1"/>
    <col min="3334" max="3334" width="10.140625" style="1" customWidth="1"/>
    <col min="3335" max="3335" width="7.7109375" style="1" customWidth="1"/>
    <col min="3336" max="3336" width="8.42578125" style="1" customWidth="1"/>
    <col min="3337" max="3337" width="8.5703125" style="1" customWidth="1"/>
    <col min="3338" max="3338" width="8.42578125" style="1" customWidth="1"/>
    <col min="3339" max="3580" width="9.140625" style="1"/>
    <col min="3581" max="3581" width="4.28515625" style="1" customWidth="1"/>
    <col min="3582" max="3582" width="5.42578125" style="1" customWidth="1"/>
    <col min="3583" max="3583" width="5.5703125" style="1" customWidth="1"/>
    <col min="3584" max="3584" width="29.5703125" style="1" customWidth="1"/>
    <col min="3585" max="3585" width="10" style="1" customWidth="1"/>
    <col min="3586" max="3586" width="9.28515625" style="1" customWidth="1"/>
    <col min="3587" max="3587" width="8.85546875" style="1" customWidth="1"/>
    <col min="3588" max="3588" width="9.5703125" style="1" customWidth="1"/>
    <col min="3589" max="3589" width="9.140625" style="1"/>
    <col min="3590" max="3590" width="10.140625" style="1" customWidth="1"/>
    <col min="3591" max="3591" width="7.7109375" style="1" customWidth="1"/>
    <col min="3592" max="3592" width="8.42578125" style="1" customWidth="1"/>
    <col min="3593" max="3593" width="8.5703125" style="1" customWidth="1"/>
    <col min="3594" max="3594" width="8.42578125" style="1" customWidth="1"/>
    <col min="3595" max="3836" width="9.140625" style="1"/>
    <col min="3837" max="3837" width="4.28515625" style="1" customWidth="1"/>
    <col min="3838" max="3838" width="5.42578125" style="1" customWidth="1"/>
    <col min="3839" max="3839" width="5.5703125" style="1" customWidth="1"/>
    <col min="3840" max="3840" width="29.5703125" style="1" customWidth="1"/>
    <col min="3841" max="3841" width="10" style="1" customWidth="1"/>
    <col min="3842" max="3842" width="9.28515625" style="1" customWidth="1"/>
    <col min="3843" max="3843" width="8.85546875" style="1" customWidth="1"/>
    <col min="3844" max="3844" width="9.5703125" style="1" customWidth="1"/>
    <col min="3845" max="3845" width="9.140625" style="1"/>
    <col min="3846" max="3846" width="10.140625" style="1" customWidth="1"/>
    <col min="3847" max="3847" width="7.7109375" style="1" customWidth="1"/>
    <col min="3848" max="3848" width="8.42578125" style="1" customWidth="1"/>
    <col min="3849" max="3849" width="8.5703125" style="1" customWidth="1"/>
    <col min="3850" max="3850" width="8.42578125" style="1" customWidth="1"/>
    <col min="3851" max="4092" width="9.140625" style="1"/>
    <col min="4093" max="4093" width="4.28515625" style="1" customWidth="1"/>
    <col min="4094" max="4094" width="5.42578125" style="1" customWidth="1"/>
    <col min="4095" max="4095" width="5.5703125" style="1" customWidth="1"/>
    <col min="4096" max="4096" width="29.5703125" style="1" customWidth="1"/>
    <col min="4097" max="4097" width="10" style="1" customWidth="1"/>
    <col min="4098" max="4098" width="9.28515625" style="1" customWidth="1"/>
    <col min="4099" max="4099" width="8.85546875" style="1" customWidth="1"/>
    <col min="4100" max="4100" width="9.5703125" style="1" customWidth="1"/>
    <col min="4101" max="4101" width="9.140625" style="1"/>
    <col min="4102" max="4102" width="10.140625" style="1" customWidth="1"/>
    <col min="4103" max="4103" width="7.7109375" style="1" customWidth="1"/>
    <col min="4104" max="4104" width="8.42578125" style="1" customWidth="1"/>
    <col min="4105" max="4105" width="8.5703125" style="1" customWidth="1"/>
    <col min="4106" max="4106" width="8.42578125" style="1" customWidth="1"/>
    <col min="4107" max="4348" width="9.140625" style="1"/>
    <col min="4349" max="4349" width="4.28515625" style="1" customWidth="1"/>
    <col min="4350" max="4350" width="5.42578125" style="1" customWidth="1"/>
    <col min="4351" max="4351" width="5.5703125" style="1" customWidth="1"/>
    <col min="4352" max="4352" width="29.5703125" style="1" customWidth="1"/>
    <col min="4353" max="4353" width="10" style="1" customWidth="1"/>
    <col min="4354" max="4354" width="9.28515625" style="1" customWidth="1"/>
    <col min="4355" max="4355" width="8.85546875" style="1" customWidth="1"/>
    <col min="4356" max="4356" width="9.5703125" style="1" customWidth="1"/>
    <col min="4357" max="4357" width="9.140625" style="1"/>
    <col min="4358" max="4358" width="10.140625" style="1" customWidth="1"/>
    <col min="4359" max="4359" width="7.7109375" style="1" customWidth="1"/>
    <col min="4360" max="4360" width="8.42578125" style="1" customWidth="1"/>
    <col min="4361" max="4361" width="8.5703125" style="1" customWidth="1"/>
    <col min="4362" max="4362" width="8.42578125" style="1" customWidth="1"/>
    <col min="4363" max="4604" width="9.140625" style="1"/>
    <col min="4605" max="4605" width="4.28515625" style="1" customWidth="1"/>
    <col min="4606" max="4606" width="5.42578125" style="1" customWidth="1"/>
    <col min="4607" max="4607" width="5.5703125" style="1" customWidth="1"/>
    <col min="4608" max="4608" width="29.5703125" style="1" customWidth="1"/>
    <col min="4609" max="4609" width="10" style="1" customWidth="1"/>
    <col min="4610" max="4610" width="9.28515625" style="1" customWidth="1"/>
    <col min="4611" max="4611" width="8.85546875" style="1" customWidth="1"/>
    <col min="4612" max="4612" width="9.5703125" style="1" customWidth="1"/>
    <col min="4613" max="4613" width="9.140625" style="1"/>
    <col min="4614" max="4614" width="10.140625" style="1" customWidth="1"/>
    <col min="4615" max="4615" width="7.7109375" style="1" customWidth="1"/>
    <col min="4616" max="4616" width="8.42578125" style="1" customWidth="1"/>
    <col min="4617" max="4617" width="8.5703125" style="1" customWidth="1"/>
    <col min="4618" max="4618" width="8.42578125" style="1" customWidth="1"/>
    <col min="4619" max="4860" width="9.140625" style="1"/>
    <col min="4861" max="4861" width="4.28515625" style="1" customWidth="1"/>
    <col min="4862" max="4862" width="5.42578125" style="1" customWidth="1"/>
    <col min="4863" max="4863" width="5.5703125" style="1" customWidth="1"/>
    <col min="4864" max="4864" width="29.5703125" style="1" customWidth="1"/>
    <col min="4865" max="4865" width="10" style="1" customWidth="1"/>
    <col min="4866" max="4866" width="9.28515625" style="1" customWidth="1"/>
    <col min="4867" max="4867" width="8.85546875" style="1" customWidth="1"/>
    <col min="4868" max="4868" width="9.5703125" style="1" customWidth="1"/>
    <col min="4869" max="4869" width="9.140625" style="1"/>
    <col min="4870" max="4870" width="10.140625" style="1" customWidth="1"/>
    <col min="4871" max="4871" width="7.7109375" style="1" customWidth="1"/>
    <col min="4872" max="4872" width="8.42578125" style="1" customWidth="1"/>
    <col min="4873" max="4873" width="8.5703125" style="1" customWidth="1"/>
    <col min="4874" max="4874" width="8.42578125" style="1" customWidth="1"/>
    <col min="4875" max="5116" width="9.140625" style="1"/>
    <col min="5117" max="5117" width="4.28515625" style="1" customWidth="1"/>
    <col min="5118" max="5118" width="5.42578125" style="1" customWidth="1"/>
    <col min="5119" max="5119" width="5.5703125" style="1" customWidth="1"/>
    <col min="5120" max="5120" width="29.5703125" style="1" customWidth="1"/>
    <col min="5121" max="5121" width="10" style="1" customWidth="1"/>
    <col min="5122" max="5122" width="9.28515625" style="1" customWidth="1"/>
    <col min="5123" max="5123" width="8.85546875" style="1" customWidth="1"/>
    <col min="5124" max="5124" width="9.5703125" style="1" customWidth="1"/>
    <col min="5125" max="5125" width="9.140625" style="1"/>
    <col min="5126" max="5126" width="10.140625" style="1" customWidth="1"/>
    <col min="5127" max="5127" width="7.7109375" style="1" customWidth="1"/>
    <col min="5128" max="5128" width="8.42578125" style="1" customWidth="1"/>
    <col min="5129" max="5129" width="8.5703125" style="1" customWidth="1"/>
    <col min="5130" max="5130" width="8.42578125" style="1" customWidth="1"/>
    <col min="5131" max="5372" width="9.140625" style="1"/>
    <col min="5373" max="5373" width="4.28515625" style="1" customWidth="1"/>
    <col min="5374" max="5374" width="5.42578125" style="1" customWidth="1"/>
    <col min="5375" max="5375" width="5.5703125" style="1" customWidth="1"/>
    <col min="5376" max="5376" width="29.5703125" style="1" customWidth="1"/>
    <col min="5377" max="5377" width="10" style="1" customWidth="1"/>
    <col min="5378" max="5378" width="9.28515625" style="1" customWidth="1"/>
    <col min="5379" max="5379" width="8.85546875" style="1" customWidth="1"/>
    <col min="5380" max="5380" width="9.5703125" style="1" customWidth="1"/>
    <col min="5381" max="5381" width="9.140625" style="1"/>
    <col min="5382" max="5382" width="10.140625" style="1" customWidth="1"/>
    <col min="5383" max="5383" width="7.7109375" style="1" customWidth="1"/>
    <col min="5384" max="5384" width="8.42578125" style="1" customWidth="1"/>
    <col min="5385" max="5385" width="8.5703125" style="1" customWidth="1"/>
    <col min="5386" max="5386" width="8.42578125" style="1" customWidth="1"/>
    <col min="5387" max="5628" width="9.140625" style="1"/>
    <col min="5629" max="5629" width="4.28515625" style="1" customWidth="1"/>
    <col min="5630" max="5630" width="5.42578125" style="1" customWidth="1"/>
    <col min="5631" max="5631" width="5.5703125" style="1" customWidth="1"/>
    <col min="5632" max="5632" width="29.5703125" style="1" customWidth="1"/>
    <col min="5633" max="5633" width="10" style="1" customWidth="1"/>
    <col min="5634" max="5634" width="9.28515625" style="1" customWidth="1"/>
    <col min="5635" max="5635" width="8.85546875" style="1" customWidth="1"/>
    <col min="5636" max="5636" width="9.5703125" style="1" customWidth="1"/>
    <col min="5637" max="5637" width="9.140625" style="1"/>
    <col min="5638" max="5638" width="10.140625" style="1" customWidth="1"/>
    <col min="5639" max="5639" width="7.7109375" style="1" customWidth="1"/>
    <col min="5640" max="5640" width="8.42578125" style="1" customWidth="1"/>
    <col min="5641" max="5641" width="8.5703125" style="1" customWidth="1"/>
    <col min="5642" max="5642" width="8.42578125" style="1" customWidth="1"/>
    <col min="5643" max="5884" width="9.140625" style="1"/>
    <col min="5885" max="5885" width="4.28515625" style="1" customWidth="1"/>
    <col min="5886" max="5886" width="5.42578125" style="1" customWidth="1"/>
    <col min="5887" max="5887" width="5.5703125" style="1" customWidth="1"/>
    <col min="5888" max="5888" width="29.5703125" style="1" customWidth="1"/>
    <col min="5889" max="5889" width="10" style="1" customWidth="1"/>
    <col min="5890" max="5890" width="9.28515625" style="1" customWidth="1"/>
    <col min="5891" max="5891" width="8.85546875" style="1" customWidth="1"/>
    <col min="5892" max="5892" width="9.5703125" style="1" customWidth="1"/>
    <col min="5893" max="5893" width="9.140625" style="1"/>
    <col min="5894" max="5894" width="10.140625" style="1" customWidth="1"/>
    <col min="5895" max="5895" width="7.7109375" style="1" customWidth="1"/>
    <col min="5896" max="5896" width="8.42578125" style="1" customWidth="1"/>
    <col min="5897" max="5897" width="8.5703125" style="1" customWidth="1"/>
    <col min="5898" max="5898" width="8.42578125" style="1" customWidth="1"/>
    <col min="5899" max="6140" width="9.140625" style="1"/>
    <col min="6141" max="6141" width="4.28515625" style="1" customWidth="1"/>
    <col min="6142" max="6142" width="5.42578125" style="1" customWidth="1"/>
    <col min="6143" max="6143" width="5.5703125" style="1" customWidth="1"/>
    <col min="6144" max="6144" width="29.5703125" style="1" customWidth="1"/>
    <col min="6145" max="6145" width="10" style="1" customWidth="1"/>
    <col min="6146" max="6146" width="9.28515625" style="1" customWidth="1"/>
    <col min="6147" max="6147" width="8.85546875" style="1" customWidth="1"/>
    <col min="6148" max="6148" width="9.5703125" style="1" customWidth="1"/>
    <col min="6149" max="6149" width="9.140625" style="1"/>
    <col min="6150" max="6150" width="10.140625" style="1" customWidth="1"/>
    <col min="6151" max="6151" width="7.7109375" style="1" customWidth="1"/>
    <col min="6152" max="6152" width="8.42578125" style="1" customWidth="1"/>
    <col min="6153" max="6153" width="8.5703125" style="1" customWidth="1"/>
    <col min="6154" max="6154" width="8.42578125" style="1" customWidth="1"/>
    <col min="6155" max="6396" width="9.140625" style="1"/>
    <col min="6397" max="6397" width="4.28515625" style="1" customWidth="1"/>
    <col min="6398" max="6398" width="5.42578125" style="1" customWidth="1"/>
    <col min="6399" max="6399" width="5.5703125" style="1" customWidth="1"/>
    <col min="6400" max="6400" width="29.5703125" style="1" customWidth="1"/>
    <col min="6401" max="6401" width="10" style="1" customWidth="1"/>
    <col min="6402" max="6402" width="9.28515625" style="1" customWidth="1"/>
    <col min="6403" max="6403" width="8.85546875" style="1" customWidth="1"/>
    <col min="6404" max="6404" width="9.5703125" style="1" customWidth="1"/>
    <col min="6405" max="6405" width="9.140625" style="1"/>
    <col min="6406" max="6406" width="10.140625" style="1" customWidth="1"/>
    <col min="6407" max="6407" width="7.7109375" style="1" customWidth="1"/>
    <col min="6408" max="6408" width="8.42578125" style="1" customWidth="1"/>
    <col min="6409" max="6409" width="8.5703125" style="1" customWidth="1"/>
    <col min="6410" max="6410" width="8.42578125" style="1" customWidth="1"/>
    <col min="6411" max="6652" width="9.140625" style="1"/>
    <col min="6653" max="6653" width="4.28515625" style="1" customWidth="1"/>
    <col min="6654" max="6654" width="5.42578125" style="1" customWidth="1"/>
    <col min="6655" max="6655" width="5.5703125" style="1" customWidth="1"/>
    <col min="6656" max="6656" width="29.5703125" style="1" customWidth="1"/>
    <col min="6657" max="6657" width="10" style="1" customWidth="1"/>
    <col min="6658" max="6658" width="9.28515625" style="1" customWidth="1"/>
    <col min="6659" max="6659" width="8.85546875" style="1" customWidth="1"/>
    <col min="6660" max="6660" width="9.5703125" style="1" customWidth="1"/>
    <col min="6661" max="6661" width="9.140625" style="1"/>
    <col min="6662" max="6662" width="10.140625" style="1" customWidth="1"/>
    <col min="6663" max="6663" width="7.7109375" style="1" customWidth="1"/>
    <col min="6664" max="6664" width="8.42578125" style="1" customWidth="1"/>
    <col min="6665" max="6665" width="8.5703125" style="1" customWidth="1"/>
    <col min="6666" max="6666" width="8.42578125" style="1" customWidth="1"/>
    <col min="6667" max="6908" width="9.140625" style="1"/>
    <col min="6909" max="6909" width="4.28515625" style="1" customWidth="1"/>
    <col min="6910" max="6910" width="5.42578125" style="1" customWidth="1"/>
    <col min="6911" max="6911" width="5.5703125" style="1" customWidth="1"/>
    <col min="6912" max="6912" width="29.5703125" style="1" customWidth="1"/>
    <col min="6913" max="6913" width="10" style="1" customWidth="1"/>
    <col min="6914" max="6914" width="9.28515625" style="1" customWidth="1"/>
    <col min="6915" max="6915" width="8.85546875" style="1" customWidth="1"/>
    <col min="6916" max="6916" width="9.5703125" style="1" customWidth="1"/>
    <col min="6917" max="6917" width="9.140625" style="1"/>
    <col min="6918" max="6918" width="10.140625" style="1" customWidth="1"/>
    <col min="6919" max="6919" width="7.7109375" style="1" customWidth="1"/>
    <col min="6920" max="6920" width="8.42578125" style="1" customWidth="1"/>
    <col min="6921" max="6921" width="8.5703125" style="1" customWidth="1"/>
    <col min="6922" max="6922" width="8.42578125" style="1" customWidth="1"/>
    <col min="6923" max="7164" width="9.140625" style="1"/>
    <col min="7165" max="7165" width="4.28515625" style="1" customWidth="1"/>
    <col min="7166" max="7166" width="5.42578125" style="1" customWidth="1"/>
    <col min="7167" max="7167" width="5.5703125" style="1" customWidth="1"/>
    <col min="7168" max="7168" width="29.5703125" style="1" customWidth="1"/>
    <col min="7169" max="7169" width="10" style="1" customWidth="1"/>
    <col min="7170" max="7170" width="9.28515625" style="1" customWidth="1"/>
    <col min="7171" max="7171" width="8.85546875" style="1" customWidth="1"/>
    <col min="7172" max="7172" width="9.5703125" style="1" customWidth="1"/>
    <col min="7173" max="7173" width="9.140625" style="1"/>
    <col min="7174" max="7174" width="10.140625" style="1" customWidth="1"/>
    <col min="7175" max="7175" width="7.7109375" style="1" customWidth="1"/>
    <col min="7176" max="7176" width="8.42578125" style="1" customWidth="1"/>
    <col min="7177" max="7177" width="8.5703125" style="1" customWidth="1"/>
    <col min="7178" max="7178" width="8.42578125" style="1" customWidth="1"/>
    <col min="7179" max="7420" width="9.140625" style="1"/>
    <col min="7421" max="7421" width="4.28515625" style="1" customWidth="1"/>
    <col min="7422" max="7422" width="5.42578125" style="1" customWidth="1"/>
    <col min="7423" max="7423" width="5.5703125" style="1" customWidth="1"/>
    <col min="7424" max="7424" width="29.5703125" style="1" customWidth="1"/>
    <col min="7425" max="7425" width="10" style="1" customWidth="1"/>
    <col min="7426" max="7426" width="9.28515625" style="1" customWidth="1"/>
    <col min="7427" max="7427" width="8.85546875" style="1" customWidth="1"/>
    <col min="7428" max="7428" width="9.5703125" style="1" customWidth="1"/>
    <col min="7429" max="7429" width="9.140625" style="1"/>
    <col min="7430" max="7430" width="10.140625" style="1" customWidth="1"/>
    <col min="7431" max="7431" width="7.7109375" style="1" customWidth="1"/>
    <col min="7432" max="7432" width="8.42578125" style="1" customWidth="1"/>
    <col min="7433" max="7433" width="8.5703125" style="1" customWidth="1"/>
    <col min="7434" max="7434" width="8.42578125" style="1" customWidth="1"/>
    <col min="7435" max="7676" width="9.140625" style="1"/>
    <col min="7677" max="7677" width="4.28515625" style="1" customWidth="1"/>
    <col min="7678" max="7678" width="5.42578125" style="1" customWidth="1"/>
    <col min="7679" max="7679" width="5.5703125" style="1" customWidth="1"/>
    <col min="7680" max="7680" width="29.5703125" style="1" customWidth="1"/>
    <col min="7681" max="7681" width="10" style="1" customWidth="1"/>
    <col min="7682" max="7682" width="9.28515625" style="1" customWidth="1"/>
    <col min="7683" max="7683" width="8.85546875" style="1" customWidth="1"/>
    <col min="7684" max="7684" width="9.5703125" style="1" customWidth="1"/>
    <col min="7685" max="7685" width="9.140625" style="1"/>
    <col min="7686" max="7686" width="10.140625" style="1" customWidth="1"/>
    <col min="7687" max="7687" width="7.7109375" style="1" customWidth="1"/>
    <col min="7688" max="7688" width="8.42578125" style="1" customWidth="1"/>
    <col min="7689" max="7689" width="8.5703125" style="1" customWidth="1"/>
    <col min="7690" max="7690" width="8.42578125" style="1" customWidth="1"/>
    <col min="7691" max="7932" width="9.140625" style="1"/>
    <col min="7933" max="7933" width="4.28515625" style="1" customWidth="1"/>
    <col min="7934" max="7934" width="5.42578125" style="1" customWidth="1"/>
    <col min="7935" max="7935" width="5.5703125" style="1" customWidth="1"/>
    <col min="7936" max="7936" width="29.5703125" style="1" customWidth="1"/>
    <col min="7937" max="7937" width="10" style="1" customWidth="1"/>
    <col min="7938" max="7938" width="9.28515625" style="1" customWidth="1"/>
    <col min="7939" max="7939" width="8.85546875" style="1" customWidth="1"/>
    <col min="7940" max="7940" width="9.5703125" style="1" customWidth="1"/>
    <col min="7941" max="7941" width="9.140625" style="1"/>
    <col min="7942" max="7942" width="10.140625" style="1" customWidth="1"/>
    <col min="7943" max="7943" width="7.7109375" style="1" customWidth="1"/>
    <col min="7944" max="7944" width="8.42578125" style="1" customWidth="1"/>
    <col min="7945" max="7945" width="8.5703125" style="1" customWidth="1"/>
    <col min="7946" max="7946" width="8.42578125" style="1" customWidth="1"/>
    <col min="7947" max="8188" width="9.140625" style="1"/>
    <col min="8189" max="8189" width="4.28515625" style="1" customWidth="1"/>
    <col min="8190" max="8190" width="5.42578125" style="1" customWidth="1"/>
    <col min="8191" max="8191" width="5.5703125" style="1" customWidth="1"/>
    <col min="8192" max="8192" width="29.5703125" style="1" customWidth="1"/>
    <col min="8193" max="8193" width="10" style="1" customWidth="1"/>
    <col min="8194" max="8194" width="9.28515625" style="1" customWidth="1"/>
    <col min="8195" max="8195" width="8.85546875" style="1" customWidth="1"/>
    <col min="8196" max="8196" width="9.5703125" style="1" customWidth="1"/>
    <col min="8197" max="8197" width="9.140625" style="1"/>
    <col min="8198" max="8198" width="10.140625" style="1" customWidth="1"/>
    <col min="8199" max="8199" width="7.7109375" style="1" customWidth="1"/>
    <col min="8200" max="8200" width="8.42578125" style="1" customWidth="1"/>
    <col min="8201" max="8201" width="8.5703125" style="1" customWidth="1"/>
    <col min="8202" max="8202" width="8.42578125" style="1" customWidth="1"/>
    <col min="8203" max="8444" width="9.140625" style="1"/>
    <col min="8445" max="8445" width="4.28515625" style="1" customWidth="1"/>
    <col min="8446" max="8446" width="5.42578125" style="1" customWidth="1"/>
    <col min="8447" max="8447" width="5.5703125" style="1" customWidth="1"/>
    <col min="8448" max="8448" width="29.5703125" style="1" customWidth="1"/>
    <col min="8449" max="8449" width="10" style="1" customWidth="1"/>
    <col min="8450" max="8450" width="9.28515625" style="1" customWidth="1"/>
    <col min="8451" max="8451" width="8.85546875" style="1" customWidth="1"/>
    <col min="8452" max="8452" width="9.5703125" style="1" customWidth="1"/>
    <col min="8453" max="8453" width="9.140625" style="1"/>
    <col min="8454" max="8454" width="10.140625" style="1" customWidth="1"/>
    <col min="8455" max="8455" width="7.7109375" style="1" customWidth="1"/>
    <col min="8456" max="8456" width="8.42578125" style="1" customWidth="1"/>
    <col min="8457" max="8457" width="8.5703125" style="1" customWidth="1"/>
    <col min="8458" max="8458" width="8.42578125" style="1" customWidth="1"/>
    <col min="8459" max="8700" width="9.140625" style="1"/>
    <col min="8701" max="8701" width="4.28515625" style="1" customWidth="1"/>
    <col min="8702" max="8702" width="5.42578125" style="1" customWidth="1"/>
    <col min="8703" max="8703" width="5.5703125" style="1" customWidth="1"/>
    <col min="8704" max="8704" width="29.5703125" style="1" customWidth="1"/>
    <col min="8705" max="8705" width="10" style="1" customWidth="1"/>
    <col min="8706" max="8706" width="9.28515625" style="1" customWidth="1"/>
    <col min="8707" max="8707" width="8.85546875" style="1" customWidth="1"/>
    <col min="8708" max="8708" width="9.5703125" style="1" customWidth="1"/>
    <col min="8709" max="8709" width="9.140625" style="1"/>
    <col min="8710" max="8710" width="10.140625" style="1" customWidth="1"/>
    <col min="8711" max="8711" width="7.7109375" style="1" customWidth="1"/>
    <col min="8712" max="8712" width="8.42578125" style="1" customWidth="1"/>
    <col min="8713" max="8713" width="8.5703125" style="1" customWidth="1"/>
    <col min="8714" max="8714" width="8.42578125" style="1" customWidth="1"/>
    <col min="8715" max="8956" width="9.140625" style="1"/>
    <col min="8957" max="8957" width="4.28515625" style="1" customWidth="1"/>
    <col min="8958" max="8958" width="5.42578125" style="1" customWidth="1"/>
    <col min="8959" max="8959" width="5.5703125" style="1" customWidth="1"/>
    <col min="8960" max="8960" width="29.5703125" style="1" customWidth="1"/>
    <col min="8961" max="8961" width="10" style="1" customWidth="1"/>
    <col min="8962" max="8962" width="9.28515625" style="1" customWidth="1"/>
    <col min="8963" max="8963" width="8.85546875" style="1" customWidth="1"/>
    <col min="8964" max="8964" width="9.5703125" style="1" customWidth="1"/>
    <col min="8965" max="8965" width="9.140625" style="1"/>
    <col min="8966" max="8966" width="10.140625" style="1" customWidth="1"/>
    <col min="8967" max="8967" width="7.7109375" style="1" customWidth="1"/>
    <col min="8968" max="8968" width="8.42578125" style="1" customWidth="1"/>
    <col min="8969" max="8969" width="8.5703125" style="1" customWidth="1"/>
    <col min="8970" max="8970" width="8.42578125" style="1" customWidth="1"/>
    <col min="8971" max="9212" width="9.140625" style="1"/>
    <col min="9213" max="9213" width="4.28515625" style="1" customWidth="1"/>
    <col min="9214" max="9214" width="5.42578125" style="1" customWidth="1"/>
    <col min="9215" max="9215" width="5.5703125" style="1" customWidth="1"/>
    <col min="9216" max="9216" width="29.5703125" style="1" customWidth="1"/>
    <col min="9217" max="9217" width="10" style="1" customWidth="1"/>
    <col min="9218" max="9218" width="9.28515625" style="1" customWidth="1"/>
    <col min="9219" max="9219" width="8.85546875" style="1" customWidth="1"/>
    <col min="9220" max="9220" width="9.5703125" style="1" customWidth="1"/>
    <col min="9221" max="9221" width="9.140625" style="1"/>
    <col min="9222" max="9222" width="10.140625" style="1" customWidth="1"/>
    <col min="9223" max="9223" width="7.7109375" style="1" customWidth="1"/>
    <col min="9224" max="9224" width="8.42578125" style="1" customWidth="1"/>
    <col min="9225" max="9225" width="8.5703125" style="1" customWidth="1"/>
    <col min="9226" max="9226" width="8.42578125" style="1" customWidth="1"/>
    <col min="9227" max="9468" width="9.140625" style="1"/>
    <col min="9469" max="9469" width="4.28515625" style="1" customWidth="1"/>
    <col min="9470" max="9470" width="5.42578125" style="1" customWidth="1"/>
    <col min="9471" max="9471" width="5.5703125" style="1" customWidth="1"/>
    <col min="9472" max="9472" width="29.5703125" style="1" customWidth="1"/>
    <col min="9473" max="9473" width="10" style="1" customWidth="1"/>
    <col min="9474" max="9474" width="9.28515625" style="1" customWidth="1"/>
    <col min="9475" max="9475" width="8.85546875" style="1" customWidth="1"/>
    <col min="9476" max="9476" width="9.5703125" style="1" customWidth="1"/>
    <col min="9477" max="9477" width="9.140625" style="1"/>
    <col min="9478" max="9478" width="10.140625" style="1" customWidth="1"/>
    <col min="9479" max="9479" width="7.7109375" style="1" customWidth="1"/>
    <col min="9480" max="9480" width="8.42578125" style="1" customWidth="1"/>
    <col min="9481" max="9481" width="8.5703125" style="1" customWidth="1"/>
    <col min="9482" max="9482" width="8.42578125" style="1" customWidth="1"/>
    <col min="9483" max="9724" width="9.140625" style="1"/>
    <col min="9725" max="9725" width="4.28515625" style="1" customWidth="1"/>
    <col min="9726" max="9726" width="5.42578125" style="1" customWidth="1"/>
    <col min="9727" max="9727" width="5.5703125" style="1" customWidth="1"/>
    <col min="9728" max="9728" width="29.5703125" style="1" customWidth="1"/>
    <col min="9729" max="9729" width="10" style="1" customWidth="1"/>
    <col min="9730" max="9730" width="9.28515625" style="1" customWidth="1"/>
    <col min="9731" max="9731" width="8.85546875" style="1" customWidth="1"/>
    <col min="9732" max="9732" width="9.5703125" style="1" customWidth="1"/>
    <col min="9733" max="9733" width="9.140625" style="1"/>
    <col min="9734" max="9734" width="10.140625" style="1" customWidth="1"/>
    <col min="9735" max="9735" width="7.7109375" style="1" customWidth="1"/>
    <col min="9736" max="9736" width="8.42578125" style="1" customWidth="1"/>
    <col min="9737" max="9737" width="8.5703125" style="1" customWidth="1"/>
    <col min="9738" max="9738" width="8.42578125" style="1" customWidth="1"/>
    <col min="9739" max="9980" width="9.140625" style="1"/>
    <col min="9981" max="9981" width="4.28515625" style="1" customWidth="1"/>
    <col min="9982" max="9982" width="5.42578125" style="1" customWidth="1"/>
    <col min="9983" max="9983" width="5.5703125" style="1" customWidth="1"/>
    <col min="9984" max="9984" width="29.5703125" style="1" customWidth="1"/>
    <col min="9985" max="9985" width="10" style="1" customWidth="1"/>
    <col min="9986" max="9986" width="9.28515625" style="1" customWidth="1"/>
    <col min="9987" max="9987" width="8.85546875" style="1" customWidth="1"/>
    <col min="9988" max="9988" width="9.5703125" style="1" customWidth="1"/>
    <col min="9989" max="9989" width="9.140625" style="1"/>
    <col min="9990" max="9990" width="10.140625" style="1" customWidth="1"/>
    <col min="9991" max="9991" width="7.7109375" style="1" customWidth="1"/>
    <col min="9992" max="9992" width="8.42578125" style="1" customWidth="1"/>
    <col min="9993" max="9993" width="8.5703125" style="1" customWidth="1"/>
    <col min="9994" max="9994" width="8.42578125" style="1" customWidth="1"/>
    <col min="9995" max="10236" width="9.140625" style="1"/>
    <col min="10237" max="10237" width="4.28515625" style="1" customWidth="1"/>
    <col min="10238" max="10238" width="5.42578125" style="1" customWidth="1"/>
    <col min="10239" max="10239" width="5.5703125" style="1" customWidth="1"/>
    <col min="10240" max="10240" width="29.5703125" style="1" customWidth="1"/>
    <col min="10241" max="10241" width="10" style="1" customWidth="1"/>
    <col min="10242" max="10242" width="9.28515625" style="1" customWidth="1"/>
    <col min="10243" max="10243" width="8.85546875" style="1" customWidth="1"/>
    <col min="10244" max="10244" width="9.5703125" style="1" customWidth="1"/>
    <col min="10245" max="10245" width="9.140625" style="1"/>
    <col min="10246" max="10246" width="10.140625" style="1" customWidth="1"/>
    <col min="10247" max="10247" width="7.7109375" style="1" customWidth="1"/>
    <col min="10248" max="10248" width="8.42578125" style="1" customWidth="1"/>
    <col min="10249" max="10249" width="8.5703125" style="1" customWidth="1"/>
    <col min="10250" max="10250" width="8.42578125" style="1" customWidth="1"/>
    <col min="10251" max="10492" width="9.140625" style="1"/>
    <col min="10493" max="10493" width="4.28515625" style="1" customWidth="1"/>
    <col min="10494" max="10494" width="5.42578125" style="1" customWidth="1"/>
    <col min="10495" max="10495" width="5.5703125" style="1" customWidth="1"/>
    <col min="10496" max="10496" width="29.5703125" style="1" customWidth="1"/>
    <col min="10497" max="10497" width="10" style="1" customWidth="1"/>
    <col min="10498" max="10498" width="9.28515625" style="1" customWidth="1"/>
    <col min="10499" max="10499" width="8.85546875" style="1" customWidth="1"/>
    <col min="10500" max="10500" width="9.5703125" style="1" customWidth="1"/>
    <col min="10501" max="10501" width="9.140625" style="1"/>
    <col min="10502" max="10502" width="10.140625" style="1" customWidth="1"/>
    <col min="10503" max="10503" width="7.7109375" style="1" customWidth="1"/>
    <col min="10504" max="10504" width="8.42578125" style="1" customWidth="1"/>
    <col min="10505" max="10505" width="8.5703125" style="1" customWidth="1"/>
    <col min="10506" max="10506" width="8.42578125" style="1" customWidth="1"/>
    <col min="10507" max="10748" width="9.140625" style="1"/>
    <col min="10749" max="10749" width="4.28515625" style="1" customWidth="1"/>
    <col min="10750" max="10750" width="5.42578125" style="1" customWidth="1"/>
    <col min="10751" max="10751" width="5.5703125" style="1" customWidth="1"/>
    <col min="10752" max="10752" width="29.5703125" style="1" customWidth="1"/>
    <col min="10753" max="10753" width="10" style="1" customWidth="1"/>
    <col min="10754" max="10754" width="9.28515625" style="1" customWidth="1"/>
    <col min="10755" max="10755" width="8.85546875" style="1" customWidth="1"/>
    <col min="10756" max="10756" width="9.5703125" style="1" customWidth="1"/>
    <col min="10757" max="10757" width="9.140625" style="1"/>
    <col min="10758" max="10758" width="10.140625" style="1" customWidth="1"/>
    <col min="10759" max="10759" width="7.7109375" style="1" customWidth="1"/>
    <col min="10760" max="10760" width="8.42578125" style="1" customWidth="1"/>
    <col min="10761" max="10761" width="8.5703125" style="1" customWidth="1"/>
    <col min="10762" max="10762" width="8.42578125" style="1" customWidth="1"/>
    <col min="10763" max="11004" width="9.140625" style="1"/>
    <col min="11005" max="11005" width="4.28515625" style="1" customWidth="1"/>
    <col min="11006" max="11006" width="5.42578125" style="1" customWidth="1"/>
    <col min="11007" max="11007" width="5.5703125" style="1" customWidth="1"/>
    <col min="11008" max="11008" width="29.5703125" style="1" customWidth="1"/>
    <col min="11009" max="11009" width="10" style="1" customWidth="1"/>
    <col min="11010" max="11010" width="9.28515625" style="1" customWidth="1"/>
    <col min="11011" max="11011" width="8.85546875" style="1" customWidth="1"/>
    <col min="11012" max="11012" width="9.5703125" style="1" customWidth="1"/>
    <col min="11013" max="11013" width="9.140625" style="1"/>
    <col min="11014" max="11014" width="10.140625" style="1" customWidth="1"/>
    <col min="11015" max="11015" width="7.7109375" style="1" customWidth="1"/>
    <col min="11016" max="11016" width="8.42578125" style="1" customWidth="1"/>
    <col min="11017" max="11017" width="8.5703125" style="1" customWidth="1"/>
    <col min="11018" max="11018" width="8.42578125" style="1" customWidth="1"/>
    <col min="11019" max="11260" width="9.140625" style="1"/>
    <col min="11261" max="11261" width="4.28515625" style="1" customWidth="1"/>
    <col min="11262" max="11262" width="5.42578125" style="1" customWidth="1"/>
    <col min="11263" max="11263" width="5.5703125" style="1" customWidth="1"/>
    <col min="11264" max="11264" width="29.5703125" style="1" customWidth="1"/>
    <col min="11265" max="11265" width="10" style="1" customWidth="1"/>
    <col min="11266" max="11266" width="9.28515625" style="1" customWidth="1"/>
    <col min="11267" max="11267" width="8.85546875" style="1" customWidth="1"/>
    <col min="11268" max="11268" width="9.5703125" style="1" customWidth="1"/>
    <col min="11269" max="11269" width="9.140625" style="1"/>
    <col min="11270" max="11270" width="10.140625" style="1" customWidth="1"/>
    <col min="11271" max="11271" width="7.7109375" style="1" customWidth="1"/>
    <col min="11272" max="11272" width="8.42578125" style="1" customWidth="1"/>
    <col min="11273" max="11273" width="8.5703125" style="1" customWidth="1"/>
    <col min="11274" max="11274" width="8.42578125" style="1" customWidth="1"/>
    <col min="11275" max="11516" width="9.140625" style="1"/>
    <col min="11517" max="11517" width="4.28515625" style="1" customWidth="1"/>
    <col min="11518" max="11518" width="5.42578125" style="1" customWidth="1"/>
    <col min="11519" max="11519" width="5.5703125" style="1" customWidth="1"/>
    <col min="11520" max="11520" width="29.5703125" style="1" customWidth="1"/>
    <col min="11521" max="11521" width="10" style="1" customWidth="1"/>
    <col min="11522" max="11522" width="9.28515625" style="1" customWidth="1"/>
    <col min="11523" max="11523" width="8.85546875" style="1" customWidth="1"/>
    <col min="11524" max="11524" width="9.5703125" style="1" customWidth="1"/>
    <col min="11525" max="11525" width="9.140625" style="1"/>
    <col min="11526" max="11526" width="10.140625" style="1" customWidth="1"/>
    <col min="11527" max="11527" width="7.7109375" style="1" customWidth="1"/>
    <col min="11528" max="11528" width="8.42578125" style="1" customWidth="1"/>
    <col min="11529" max="11529" width="8.5703125" style="1" customWidth="1"/>
    <col min="11530" max="11530" width="8.42578125" style="1" customWidth="1"/>
    <col min="11531" max="11772" width="9.140625" style="1"/>
    <col min="11773" max="11773" width="4.28515625" style="1" customWidth="1"/>
    <col min="11774" max="11774" width="5.42578125" style="1" customWidth="1"/>
    <col min="11775" max="11775" width="5.5703125" style="1" customWidth="1"/>
    <col min="11776" max="11776" width="29.5703125" style="1" customWidth="1"/>
    <col min="11777" max="11777" width="10" style="1" customWidth="1"/>
    <col min="11778" max="11778" width="9.28515625" style="1" customWidth="1"/>
    <col min="11779" max="11779" width="8.85546875" style="1" customWidth="1"/>
    <col min="11780" max="11780" width="9.5703125" style="1" customWidth="1"/>
    <col min="11781" max="11781" width="9.140625" style="1"/>
    <col min="11782" max="11782" width="10.140625" style="1" customWidth="1"/>
    <col min="11783" max="11783" width="7.7109375" style="1" customWidth="1"/>
    <col min="11784" max="11784" width="8.42578125" style="1" customWidth="1"/>
    <col min="11785" max="11785" width="8.5703125" style="1" customWidth="1"/>
    <col min="11786" max="11786" width="8.42578125" style="1" customWidth="1"/>
    <col min="11787" max="12028" width="9.140625" style="1"/>
    <col min="12029" max="12029" width="4.28515625" style="1" customWidth="1"/>
    <col min="12030" max="12030" width="5.42578125" style="1" customWidth="1"/>
    <col min="12031" max="12031" width="5.5703125" style="1" customWidth="1"/>
    <col min="12032" max="12032" width="29.5703125" style="1" customWidth="1"/>
    <col min="12033" max="12033" width="10" style="1" customWidth="1"/>
    <col min="12034" max="12034" width="9.28515625" style="1" customWidth="1"/>
    <col min="12035" max="12035" width="8.85546875" style="1" customWidth="1"/>
    <col min="12036" max="12036" width="9.5703125" style="1" customWidth="1"/>
    <col min="12037" max="12037" width="9.140625" style="1"/>
    <col min="12038" max="12038" width="10.140625" style="1" customWidth="1"/>
    <col min="12039" max="12039" width="7.7109375" style="1" customWidth="1"/>
    <col min="12040" max="12040" width="8.42578125" style="1" customWidth="1"/>
    <col min="12041" max="12041" width="8.5703125" style="1" customWidth="1"/>
    <col min="12042" max="12042" width="8.42578125" style="1" customWidth="1"/>
    <col min="12043" max="12284" width="9.140625" style="1"/>
    <col min="12285" max="12285" width="4.28515625" style="1" customWidth="1"/>
    <col min="12286" max="12286" width="5.42578125" style="1" customWidth="1"/>
    <col min="12287" max="12287" width="5.5703125" style="1" customWidth="1"/>
    <col min="12288" max="12288" width="29.5703125" style="1" customWidth="1"/>
    <col min="12289" max="12289" width="10" style="1" customWidth="1"/>
    <col min="12290" max="12290" width="9.28515625" style="1" customWidth="1"/>
    <col min="12291" max="12291" width="8.85546875" style="1" customWidth="1"/>
    <col min="12292" max="12292" width="9.5703125" style="1" customWidth="1"/>
    <col min="12293" max="12293" width="9.140625" style="1"/>
    <col min="12294" max="12294" width="10.140625" style="1" customWidth="1"/>
    <col min="12295" max="12295" width="7.7109375" style="1" customWidth="1"/>
    <col min="12296" max="12296" width="8.42578125" style="1" customWidth="1"/>
    <col min="12297" max="12297" width="8.5703125" style="1" customWidth="1"/>
    <col min="12298" max="12298" width="8.42578125" style="1" customWidth="1"/>
    <col min="12299" max="12540" width="9.140625" style="1"/>
    <col min="12541" max="12541" width="4.28515625" style="1" customWidth="1"/>
    <col min="12542" max="12542" width="5.42578125" style="1" customWidth="1"/>
    <col min="12543" max="12543" width="5.5703125" style="1" customWidth="1"/>
    <col min="12544" max="12544" width="29.5703125" style="1" customWidth="1"/>
    <col min="12545" max="12545" width="10" style="1" customWidth="1"/>
    <col min="12546" max="12546" width="9.28515625" style="1" customWidth="1"/>
    <col min="12547" max="12547" width="8.85546875" style="1" customWidth="1"/>
    <col min="12548" max="12548" width="9.5703125" style="1" customWidth="1"/>
    <col min="12549" max="12549" width="9.140625" style="1"/>
    <col min="12550" max="12550" width="10.140625" style="1" customWidth="1"/>
    <col min="12551" max="12551" width="7.7109375" style="1" customWidth="1"/>
    <col min="12552" max="12552" width="8.42578125" style="1" customWidth="1"/>
    <col min="12553" max="12553" width="8.5703125" style="1" customWidth="1"/>
    <col min="12554" max="12554" width="8.42578125" style="1" customWidth="1"/>
    <col min="12555" max="12796" width="9.140625" style="1"/>
    <col min="12797" max="12797" width="4.28515625" style="1" customWidth="1"/>
    <col min="12798" max="12798" width="5.42578125" style="1" customWidth="1"/>
    <col min="12799" max="12799" width="5.5703125" style="1" customWidth="1"/>
    <col min="12800" max="12800" width="29.5703125" style="1" customWidth="1"/>
    <col min="12801" max="12801" width="10" style="1" customWidth="1"/>
    <col min="12802" max="12802" width="9.28515625" style="1" customWidth="1"/>
    <col min="12803" max="12803" width="8.85546875" style="1" customWidth="1"/>
    <col min="12804" max="12804" width="9.5703125" style="1" customWidth="1"/>
    <col min="12805" max="12805" width="9.140625" style="1"/>
    <col min="12806" max="12806" width="10.140625" style="1" customWidth="1"/>
    <col min="12807" max="12807" width="7.7109375" style="1" customWidth="1"/>
    <col min="12808" max="12808" width="8.42578125" style="1" customWidth="1"/>
    <col min="12809" max="12809" width="8.5703125" style="1" customWidth="1"/>
    <col min="12810" max="12810" width="8.42578125" style="1" customWidth="1"/>
    <col min="12811" max="13052" width="9.140625" style="1"/>
    <col min="13053" max="13053" width="4.28515625" style="1" customWidth="1"/>
    <col min="13054" max="13054" width="5.42578125" style="1" customWidth="1"/>
    <col min="13055" max="13055" width="5.5703125" style="1" customWidth="1"/>
    <col min="13056" max="13056" width="29.5703125" style="1" customWidth="1"/>
    <col min="13057" max="13057" width="10" style="1" customWidth="1"/>
    <col min="13058" max="13058" width="9.28515625" style="1" customWidth="1"/>
    <col min="13059" max="13059" width="8.85546875" style="1" customWidth="1"/>
    <col min="13060" max="13060" width="9.5703125" style="1" customWidth="1"/>
    <col min="13061" max="13061" width="9.140625" style="1"/>
    <col min="13062" max="13062" width="10.140625" style="1" customWidth="1"/>
    <col min="13063" max="13063" width="7.7109375" style="1" customWidth="1"/>
    <col min="13064" max="13064" width="8.42578125" style="1" customWidth="1"/>
    <col min="13065" max="13065" width="8.5703125" style="1" customWidth="1"/>
    <col min="13066" max="13066" width="8.42578125" style="1" customWidth="1"/>
    <col min="13067" max="13308" width="9.140625" style="1"/>
    <col min="13309" max="13309" width="4.28515625" style="1" customWidth="1"/>
    <col min="13310" max="13310" width="5.42578125" style="1" customWidth="1"/>
    <col min="13311" max="13311" width="5.5703125" style="1" customWidth="1"/>
    <col min="13312" max="13312" width="29.5703125" style="1" customWidth="1"/>
    <col min="13313" max="13313" width="10" style="1" customWidth="1"/>
    <col min="13314" max="13314" width="9.28515625" style="1" customWidth="1"/>
    <col min="13315" max="13315" width="8.85546875" style="1" customWidth="1"/>
    <col min="13316" max="13316" width="9.5703125" style="1" customWidth="1"/>
    <col min="13317" max="13317" width="9.140625" style="1"/>
    <col min="13318" max="13318" width="10.140625" style="1" customWidth="1"/>
    <col min="13319" max="13319" width="7.7109375" style="1" customWidth="1"/>
    <col min="13320" max="13320" width="8.42578125" style="1" customWidth="1"/>
    <col min="13321" max="13321" width="8.5703125" style="1" customWidth="1"/>
    <col min="13322" max="13322" width="8.42578125" style="1" customWidth="1"/>
    <col min="13323" max="13564" width="9.140625" style="1"/>
    <col min="13565" max="13565" width="4.28515625" style="1" customWidth="1"/>
    <col min="13566" max="13566" width="5.42578125" style="1" customWidth="1"/>
    <col min="13567" max="13567" width="5.5703125" style="1" customWidth="1"/>
    <col min="13568" max="13568" width="29.5703125" style="1" customWidth="1"/>
    <col min="13569" max="13569" width="10" style="1" customWidth="1"/>
    <col min="13570" max="13570" width="9.28515625" style="1" customWidth="1"/>
    <col min="13571" max="13571" width="8.85546875" style="1" customWidth="1"/>
    <col min="13572" max="13572" width="9.5703125" style="1" customWidth="1"/>
    <col min="13573" max="13573" width="9.140625" style="1"/>
    <col min="13574" max="13574" width="10.140625" style="1" customWidth="1"/>
    <col min="13575" max="13575" width="7.7109375" style="1" customWidth="1"/>
    <col min="13576" max="13576" width="8.42578125" style="1" customWidth="1"/>
    <col min="13577" max="13577" width="8.5703125" style="1" customWidth="1"/>
    <col min="13578" max="13578" width="8.42578125" style="1" customWidth="1"/>
    <col min="13579" max="13820" width="9.140625" style="1"/>
    <col min="13821" max="13821" width="4.28515625" style="1" customWidth="1"/>
    <col min="13822" max="13822" width="5.42578125" style="1" customWidth="1"/>
    <col min="13823" max="13823" width="5.5703125" style="1" customWidth="1"/>
    <col min="13824" max="13824" width="29.5703125" style="1" customWidth="1"/>
    <col min="13825" max="13825" width="10" style="1" customWidth="1"/>
    <col min="13826" max="13826" width="9.28515625" style="1" customWidth="1"/>
    <col min="13827" max="13827" width="8.85546875" style="1" customWidth="1"/>
    <col min="13828" max="13828" width="9.5703125" style="1" customWidth="1"/>
    <col min="13829" max="13829" width="9.140625" style="1"/>
    <col min="13830" max="13830" width="10.140625" style="1" customWidth="1"/>
    <col min="13831" max="13831" width="7.7109375" style="1" customWidth="1"/>
    <col min="13832" max="13832" width="8.42578125" style="1" customWidth="1"/>
    <col min="13833" max="13833" width="8.5703125" style="1" customWidth="1"/>
    <col min="13834" max="13834" width="8.42578125" style="1" customWidth="1"/>
    <col min="13835" max="14076" width="9.140625" style="1"/>
    <col min="14077" max="14077" width="4.28515625" style="1" customWidth="1"/>
    <col min="14078" max="14078" width="5.42578125" style="1" customWidth="1"/>
    <col min="14079" max="14079" width="5.5703125" style="1" customWidth="1"/>
    <col min="14080" max="14080" width="29.5703125" style="1" customWidth="1"/>
    <col min="14081" max="14081" width="10" style="1" customWidth="1"/>
    <col min="14082" max="14082" width="9.28515625" style="1" customWidth="1"/>
    <col min="14083" max="14083" width="8.85546875" style="1" customWidth="1"/>
    <col min="14084" max="14084" width="9.5703125" style="1" customWidth="1"/>
    <col min="14085" max="14085" width="9.140625" style="1"/>
    <col min="14086" max="14086" width="10.140625" style="1" customWidth="1"/>
    <col min="14087" max="14087" width="7.7109375" style="1" customWidth="1"/>
    <col min="14088" max="14088" width="8.42578125" style="1" customWidth="1"/>
    <col min="14089" max="14089" width="8.5703125" style="1" customWidth="1"/>
    <col min="14090" max="14090" width="8.42578125" style="1" customWidth="1"/>
    <col min="14091" max="14332" width="9.140625" style="1"/>
    <col min="14333" max="14333" width="4.28515625" style="1" customWidth="1"/>
    <col min="14334" max="14334" width="5.42578125" style="1" customWidth="1"/>
    <col min="14335" max="14335" width="5.5703125" style="1" customWidth="1"/>
    <col min="14336" max="14336" width="29.5703125" style="1" customWidth="1"/>
    <col min="14337" max="14337" width="10" style="1" customWidth="1"/>
    <col min="14338" max="14338" width="9.28515625" style="1" customWidth="1"/>
    <col min="14339" max="14339" width="8.85546875" style="1" customWidth="1"/>
    <col min="14340" max="14340" width="9.5703125" style="1" customWidth="1"/>
    <col min="14341" max="14341" width="9.140625" style="1"/>
    <col min="14342" max="14342" width="10.140625" style="1" customWidth="1"/>
    <col min="14343" max="14343" width="7.7109375" style="1" customWidth="1"/>
    <col min="14344" max="14344" width="8.42578125" style="1" customWidth="1"/>
    <col min="14345" max="14345" width="8.5703125" style="1" customWidth="1"/>
    <col min="14346" max="14346" width="8.42578125" style="1" customWidth="1"/>
    <col min="14347" max="14588" width="9.140625" style="1"/>
    <col min="14589" max="14589" width="4.28515625" style="1" customWidth="1"/>
    <col min="14590" max="14590" width="5.42578125" style="1" customWidth="1"/>
    <col min="14591" max="14591" width="5.5703125" style="1" customWidth="1"/>
    <col min="14592" max="14592" width="29.5703125" style="1" customWidth="1"/>
    <col min="14593" max="14593" width="10" style="1" customWidth="1"/>
    <col min="14594" max="14594" width="9.28515625" style="1" customWidth="1"/>
    <col min="14595" max="14595" width="8.85546875" style="1" customWidth="1"/>
    <col min="14596" max="14596" width="9.5703125" style="1" customWidth="1"/>
    <col min="14597" max="14597" width="9.140625" style="1"/>
    <col min="14598" max="14598" width="10.140625" style="1" customWidth="1"/>
    <col min="14599" max="14599" width="7.7109375" style="1" customWidth="1"/>
    <col min="14600" max="14600" width="8.42578125" style="1" customWidth="1"/>
    <col min="14601" max="14601" width="8.5703125" style="1" customWidth="1"/>
    <col min="14602" max="14602" width="8.42578125" style="1" customWidth="1"/>
    <col min="14603" max="14844" width="9.140625" style="1"/>
    <col min="14845" max="14845" width="4.28515625" style="1" customWidth="1"/>
    <col min="14846" max="14846" width="5.42578125" style="1" customWidth="1"/>
    <col min="14847" max="14847" width="5.5703125" style="1" customWidth="1"/>
    <col min="14848" max="14848" width="29.5703125" style="1" customWidth="1"/>
    <col min="14849" max="14849" width="10" style="1" customWidth="1"/>
    <col min="14850" max="14850" width="9.28515625" style="1" customWidth="1"/>
    <col min="14851" max="14851" width="8.85546875" style="1" customWidth="1"/>
    <col min="14852" max="14852" width="9.5703125" style="1" customWidth="1"/>
    <col min="14853" max="14853" width="9.140625" style="1"/>
    <col min="14854" max="14854" width="10.140625" style="1" customWidth="1"/>
    <col min="14855" max="14855" width="7.7109375" style="1" customWidth="1"/>
    <col min="14856" max="14856" width="8.42578125" style="1" customWidth="1"/>
    <col min="14857" max="14857" width="8.5703125" style="1" customWidth="1"/>
    <col min="14858" max="14858" width="8.42578125" style="1" customWidth="1"/>
    <col min="14859" max="15100" width="9.140625" style="1"/>
    <col min="15101" max="15101" width="4.28515625" style="1" customWidth="1"/>
    <col min="15102" max="15102" width="5.42578125" style="1" customWidth="1"/>
    <col min="15103" max="15103" width="5.5703125" style="1" customWidth="1"/>
    <col min="15104" max="15104" width="29.5703125" style="1" customWidth="1"/>
    <col min="15105" max="15105" width="10" style="1" customWidth="1"/>
    <col min="15106" max="15106" width="9.28515625" style="1" customWidth="1"/>
    <col min="15107" max="15107" width="8.85546875" style="1" customWidth="1"/>
    <col min="15108" max="15108" width="9.5703125" style="1" customWidth="1"/>
    <col min="15109" max="15109" width="9.140625" style="1"/>
    <col min="15110" max="15110" width="10.140625" style="1" customWidth="1"/>
    <col min="15111" max="15111" width="7.7109375" style="1" customWidth="1"/>
    <col min="15112" max="15112" width="8.42578125" style="1" customWidth="1"/>
    <col min="15113" max="15113" width="8.5703125" style="1" customWidth="1"/>
    <col min="15114" max="15114" width="8.42578125" style="1" customWidth="1"/>
    <col min="15115" max="15356" width="9.140625" style="1"/>
    <col min="15357" max="15357" width="4.28515625" style="1" customWidth="1"/>
    <col min="15358" max="15358" width="5.42578125" style="1" customWidth="1"/>
    <col min="15359" max="15359" width="5.5703125" style="1" customWidth="1"/>
    <col min="15360" max="15360" width="29.5703125" style="1" customWidth="1"/>
    <col min="15361" max="15361" width="10" style="1" customWidth="1"/>
    <col min="15362" max="15362" width="9.28515625" style="1" customWidth="1"/>
    <col min="15363" max="15363" width="8.85546875" style="1" customWidth="1"/>
    <col min="15364" max="15364" width="9.5703125" style="1" customWidth="1"/>
    <col min="15365" max="15365" width="9.140625" style="1"/>
    <col min="15366" max="15366" width="10.140625" style="1" customWidth="1"/>
    <col min="15367" max="15367" width="7.7109375" style="1" customWidth="1"/>
    <col min="15368" max="15368" width="8.42578125" style="1" customWidth="1"/>
    <col min="15369" max="15369" width="8.5703125" style="1" customWidth="1"/>
    <col min="15370" max="15370" width="8.42578125" style="1" customWidth="1"/>
    <col min="15371" max="15612" width="9.140625" style="1"/>
    <col min="15613" max="15613" width="4.28515625" style="1" customWidth="1"/>
    <col min="15614" max="15614" width="5.42578125" style="1" customWidth="1"/>
    <col min="15615" max="15615" width="5.5703125" style="1" customWidth="1"/>
    <col min="15616" max="15616" width="29.5703125" style="1" customWidth="1"/>
    <col min="15617" max="15617" width="10" style="1" customWidth="1"/>
    <col min="15618" max="15618" width="9.28515625" style="1" customWidth="1"/>
    <col min="15619" max="15619" width="8.85546875" style="1" customWidth="1"/>
    <col min="15620" max="15620" width="9.5703125" style="1" customWidth="1"/>
    <col min="15621" max="15621" width="9.140625" style="1"/>
    <col min="15622" max="15622" width="10.140625" style="1" customWidth="1"/>
    <col min="15623" max="15623" width="7.7109375" style="1" customWidth="1"/>
    <col min="15624" max="15624" width="8.42578125" style="1" customWidth="1"/>
    <col min="15625" max="15625" width="8.5703125" style="1" customWidth="1"/>
    <col min="15626" max="15626" width="8.42578125" style="1" customWidth="1"/>
    <col min="15627" max="15868" width="9.140625" style="1"/>
    <col min="15869" max="15869" width="4.28515625" style="1" customWidth="1"/>
    <col min="15870" max="15870" width="5.42578125" style="1" customWidth="1"/>
    <col min="15871" max="15871" width="5.5703125" style="1" customWidth="1"/>
    <col min="15872" max="15872" width="29.5703125" style="1" customWidth="1"/>
    <col min="15873" max="15873" width="10" style="1" customWidth="1"/>
    <col min="15874" max="15874" width="9.28515625" style="1" customWidth="1"/>
    <col min="15875" max="15875" width="8.85546875" style="1" customWidth="1"/>
    <col min="15876" max="15876" width="9.5703125" style="1" customWidth="1"/>
    <col min="15877" max="15877" width="9.140625" style="1"/>
    <col min="15878" max="15878" width="10.140625" style="1" customWidth="1"/>
    <col min="15879" max="15879" width="7.7109375" style="1" customWidth="1"/>
    <col min="15880" max="15880" width="8.42578125" style="1" customWidth="1"/>
    <col min="15881" max="15881" width="8.5703125" style="1" customWidth="1"/>
    <col min="15882" max="15882" width="8.42578125" style="1" customWidth="1"/>
    <col min="15883" max="16124" width="9.140625" style="1"/>
    <col min="16125" max="16125" width="4.28515625" style="1" customWidth="1"/>
    <col min="16126" max="16126" width="5.42578125" style="1" customWidth="1"/>
    <col min="16127" max="16127" width="5.5703125" style="1" customWidth="1"/>
    <col min="16128" max="16128" width="29.5703125" style="1" customWidth="1"/>
    <col min="16129" max="16129" width="10" style="1" customWidth="1"/>
    <col min="16130" max="16130" width="9.28515625" style="1" customWidth="1"/>
    <col min="16131" max="16131" width="8.85546875" style="1" customWidth="1"/>
    <col min="16132" max="16132" width="9.5703125" style="1" customWidth="1"/>
    <col min="16133" max="16133" width="9.140625" style="1"/>
    <col min="16134" max="16134" width="10.140625" style="1" customWidth="1"/>
    <col min="16135" max="16135" width="7.7109375" style="1" customWidth="1"/>
    <col min="16136" max="16136" width="8.42578125" style="1" customWidth="1"/>
    <col min="16137" max="16137" width="8.5703125" style="1" customWidth="1"/>
    <col min="16138" max="16138" width="8.42578125" style="1" customWidth="1"/>
    <col min="16139" max="16384" width="9.140625" style="1"/>
  </cols>
  <sheetData>
    <row r="3" spans="2:11" x14ac:dyDescent="0.25">
      <c r="E3" s="1"/>
      <c r="F3" s="1"/>
      <c r="G3" s="1"/>
    </row>
    <row r="4" spans="2:11" ht="29.25" x14ac:dyDescent="0.55000000000000004">
      <c r="E4" s="1086" t="s">
        <v>189</v>
      </c>
      <c r="F4" s="1083"/>
      <c r="G4" s="1083"/>
      <c r="H4" s="1084"/>
      <c r="I4" s="1085"/>
      <c r="J4" s="1085"/>
    </row>
    <row r="5" spans="2:11" ht="26.25" x14ac:dyDescent="0.4">
      <c r="E5" s="590" t="s">
        <v>190</v>
      </c>
      <c r="F5" s="590"/>
      <c r="G5" s="590"/>
      <c r="H5" s="591"/>
      <c r="I5" s="588"/>
      <c r="J5" s="588"/>
    </row>
    <row r="6" spans="2:11" x14ac:dyDescent="0.25">
      <c r="E6" s="588"/>
      <c r="F6" s="588"/>
      <c r="G6" s="588"/>
      <c r="H6" s="591"/>
      <c r="I6" s="588"/>
      <c r="J6" s="588"/>
    </row>
    <row r="7" spans="2:11" ht="20.25" x14ac:dyDescent="0.3">
      <c r="E7" s="589" t="s">
        <v>191</v>
      </c>
      <c r="F7" s="589"/>
      <c r="G7" s="588"/>
      <c r="H7" s="591"/>
      <c r="I7" s="588"/>
      <c r="J7" s="588"/>
    </row>
    <row r="8" spans="2:11" ht="20.25" x14ac:dyDescent="0.3">
      <c r="E8" s="589" t="s">
        <v>192</v>
      </c>
      <c r="F8" s="589"/>
      <c r="G8" s="588"/>
      <c r="H8" s="591"/>
      <c r="I8" s="588"/>
      <c r="J8" s="588"/>
    </row>
    <row r="9" spans="2:11" x14ac:dyDescent="0.25">
      <c r="E9" s="1"/>
      <c r="F9" s="1"/>
      <c r="G9" s="1"/>
    </row>
    <row r="10" spans="2:11" x14ac:dyDescent="0.25">
      <c r="E10" s="1"/>
      <c r="F10" s="1"/>
      <c r="G10" s="1"/>
    </row>
    <row r="11" spans="2:11" x14ac:dyDescent="0.25">
      <c r="E11" s="1"/>
      <c r="F11" s="1"/>
      <c r="G11" s="1"/>
    </row>
    <row r="12" spans="2:11" x14ac:dyDescent="0.25">
      <c r="E12" s="1"/>
      <c r="F12" s="1"/>
      <c r="G12" s="1"/>
    </row>
    <row r="13" spans="2:11" x14ac:dyDescent="0.25">
      <c r="E13" s="1"/>
      <c r="F13" s="1"/>
      <c r="G13" s="1"/>
    </row>
    <row r="14" spans="2:11" x14ac:dyDescent="0.25">
      <c r="E14" s="1"/>
      <c r="F14" s="1"/>
      <c r="G14" s="1"/>
    </row>
    <row r="15" spans="2:11" ht="23.25" x14ac:dyDescent="0.35">
      <c r="B15" s="1179" t="s">
        <v>193</v>
      </c>
      <c r="C15" s="1180"/>
      <c r="D15" s="1180"/>
      <c r="E15" s="1180"/>
      <c r="F15" s="1180"/>
      <c r="G15" s="1180"/>
      <c r="H15" s="1180"/>
      <c r="I15" s="1180"/>
      <c r="J15" s="1180"/>
      <c r="K15" s="1180"/>
    </row>
    <row r="16" spans="2:11" ht="16.5" thickBot="1" x14ac:dyDescent="0.3">
      <c r="B16" s="811"/>
      <c r="C16" s="811"/>
      <c r="D16" s="811"/>
      <c r="E16" s="812"/>
      <c r="F16" s="813"/>
      <c r="G16" s="813"/>
      <c r="H16" s="813"/>
      <c r="I16" s="811"/>
      <c r="J16" s="811"/>
      <c r="K16" s="811"/>
    </row>
    <row r="17" spans="1:14" s="12" customFormat="1" ht="27" thickBot="1" x14ac:dyDescent="0.3">
      <c r="A17" s="819"/>
      <c r="B17" s="743"/>
      <c r="C17" s="744"/>
      <c r="D17" s="745" t="s">
        <v>0</v>
      </c>
      <c r="E17" s="742" t="s">
        <v>178</v>
      </c>
      <c r="F17" s="746" t="s">
        <v>183</v>
      </c>
      <c r="G17" s="747" t="s">
        <v>179</v>
      </c>
      <c r="H17" s="748" t="s">
        <v>180</v>
      </c>
      <c r="I17" s="749" t="s">
        <v>1</v>
      </c>
      <c r="J17" s="750" t="s">
        <v>2</v>
      </c>
      <c r="K17" s="751" t="s">
        <v>181</v>
      </c>
    </row>
    <row r="18" spans="1:14" ht="16.5" thickBot="1" x14ac:dyDescent="0.3">
      <c r="B18" s="752"/>
      <c r="C18" s="753"/>
      <c r="D18" s="754" t="s">
        <v>3</v>
      </c>
      <c r="E18" s="755">
        <f>SUM(E19:E22)</f>
        <v>30328</v>
      </c>
      <c r="F18" s="756">
        <f>SUM(F19:F22)</f>
        <v>16447</v>
      </c>
      <c r="G18" s="757">
        <f>SUM(G19:G22)</f>
        <v>15735</v>
      </c>
      <c r="H18" s="758">
        <f t="shared" ref="H18:H30" si="0">G18-F18</f>
        <v>-712</v>
      </c>
      <c r="I18" s="758">
        <f>SUM(I19:I22)</f>
        <v>12685</v>
      </c>
      <c r="J18" s="759">
        <f>SUM(J19:J22)</f>
        <v>12685</v>
      </c>
      <c r="K18" s="758">
        <f>SUM(K19:K22)</f>
        <v>12685</v>
      </c>
    </row>
    <row r="19" spans="1:14" x14ac:dyDescent="0.25">
      <c r="B19" s="760" t="s">
        <v>4</v>
      </c>
      <c r="C19" s="761"/>
      <c r="D19" s="762" t="s">
        <v>5</v>
      </c>
      <c r="E19" s="763">
        <f>SUM(E48)</f>
        <v>8243</v>
      </c>
      <c r="F19" s="764">
        <f>SUM(F48)</f>
        <v>4840</v>
      </c>
      <c r="G19" s="765">
        <f>SUM(G48)</f>
        <v>4770</v>
      </c>
      <c r="H19" s="766">
        <f t="shared" si="0"/>
        <v>-70</v>
      </c>
      <c r="I19" s="764">
        <f>SUM(I48)</f>
        <v>4720</v>
      </c>
      <c r="J19" s="767">
        <f>SUM(J48)</f>
        <v>4720</v>
      </c>
      <c r="K19" s="764">
        <f>SUM(K48)</f>
        <v>4720</v>
      </c>
    </row>
    <row r="20" spans="1:14" x14ac:dyDescent="0.25">
      <c r="B20" s="768">
        <v>2</v>
      </c>
      <c r="C20" s="769"/>
      <c r="D20" s="770" t="s">
        <v>9</v>
      </c>
      <c r="E20" s="771">
        <f>SUM(E77)</f>
        <v>14459</v>
      </c>
      <c r="F20" s="772">
        <f>SUM(F77)</f>
        <v>11607</v>
      </c>
      <c r="G20" s="773">
        <f>SUM(G77)</f>
        <v>10965</v>
      </c>
      <c r="H20" s="774">
        <f t="shared" si="0"/>
        <v>-642</v>
      </c>
      <c r="I20" s="772">
        <f>SUM(I77)</f>
        <v>7965</v>
      </c>
      <c r="J20" s="775">
        <f>SUM(J77)</f>
        <v>7965</v>
      </c>
      <c r="K20" s="772">
        <f>SUM(K77)</f>
        <v>7965</v>
      </c>
    </row>
    <row r="21" spans="1:14" x14ac:dyDescent="0.25">
      <c r="B21" s="768">
        <v>3</v>
      </c>
      <c r="C21" s="776"/>
      <c r="D21" s="770" t="s">
        <v>210</v>
      </c>
      <c r="E21" s="771">
        <f>SUM(E88)</f>
        <v>129</v>
      </c>
      <c r="F21" s="772">
        <f>SUM(F88)</f>
        <v>0</v>
      </c>
      <c r="G21" s="773">
        <f>SUM(G88)</f>
        <v>0</v>
      </c>
      <c r="H21" s="774">
        <f t="shared" si="0"/>
        <v>0</v>
      </c>
      <c r="I21" s="772">
        <f>SUM(I88)</f>
        <v>0</v>
      </c>
      <c r="J21" s="775">
        <f>SUM(J88)</f>
        <v>0</v>
      </c>
      <c r="K21" s="772">
        <f>SUM(K88)</f>
        <v>0</v>
      </c>
    </row>
    <row r="22" spans="1:14" ht="16.5" thickBot="1" x14ac:dyDescent="0.3">
      <c r="B22" s="768" t="s">
        <v>10</v>
      </c>
      <c r="C22" s="777"/>
      <c r="D22" s="770" t="s">
        <v>11</v>
      </c>
      <c r="E22" s="778">
        <f>SUM(E99)</f>
        <v>7497</v>
      </c>
      <c r="F22" s="779">
        <f>SUM(F99)</f>
        <v>0</v>
      </c>
      <c r="G22" s="780">
        <f>SUM(G99)</f>
        <v>0</v>
      </c>
      <c r="H22" s="774">
        <f t="shared" si="0"/>
        <v>0</v>
      </c>
      <c r="I22" s="781">
        <f>SUM(I99)</f>
        <v>0</v>
      </c>
      <c r="J22" s="782">
        <f>SUM(J99)</f>
        <v>0</v>
      </c>
      <c r="K22" s="781">
        <f>SUM(K99)</f>
        <v>0</v>
      </c>
    </row>
    <row r="23" spans="1:14" ht="16.5" thickBot="1" x14ac:dyDescent="0.3">
      <c r="B23" s="752"/>
      <c r="C23" s="783"/>
      <c r="D23" s="784" t="s">
        <v>12</v>
      </c>
      <c r="E23" s="785">
        <f>SUM(E24:E25)</f>
        <v>169829</v>
      </c>
      <c r="F23" s="786">
        <f>SUM(F24:F25)</f>
        <v>121664</v>
      </c>
      <c r="G23" s="757">
        <f>SUM(G24:G25)</f>
        <v>114360</v>
      </c>
      <c r="H23" s="758">
        <f t="shared" si="0"/>
        <v>-7304</v>
      </c>
      <c r="I23" s="786">
        <f>SUM(I24:I25)</f>
        <v>103171</v>
      </c>
      <c r="J23" s="787">
        <f>SUM(J24:J25)</f>
        <v>104352</v>
      </c>
      <c r="K23" s="786">
        <f>SUM(K24:K25)</f>
        <v>105533</v>
      </c>
    </row>
    <row r="24" spans="1:14" x14ac:dyDescent="0.25">
      <c r="B24" s="788" t="s">
        <v>13</v>
      </c>
      <c r="C24" s="789"/>
      <c r="D24" s="762" t="s">
        <v>14</v>
      </c>
      <c r="E24" s="790">
        <f>SUM(E142+E149+E155+E167+E173+E178+E184+E191+E198+E205+E213+E219)</f>
        <v>110721</v>
      </c>
      <c r="F24" s="791">
        <f>SUM(F142+F149+F155+F167+F173+F178+F184+F191+F198+F205+F213+F219)</f>
        <v>112069</v>
      </c>
      <c r="G24" s="792">
        <f>SUM(G142+G149+G155+G167+G173+G178+G184+G191+G198+G205+G213+G219)</f>
        <v>109422</v>
      </c>
      <c r="H24" s="766">
        <f t="shared" si="0"/>
        <v>-2647</v>
      </c>
      <c r="I24" s="791">
        <f>SUM(I142+I149+I155+I167+I173+I178+I184+I191+I198+I205+I213+I219)</f>
        <v>103171</v>
      </c>
      <c r="J24" s="790">
        <f>SUM(J142+J149+J155+J167+J173+J178+J184+J191+J198+J205+J213+J219)</f>
        <v>104352</v>
      </c>
      <c r="K24" s="791">
        <f>SUM(K142+K149+K155+K167+K173+K178+K184+K191+K198+K205+K213+K219)</f>
        <v>105533</v>
      </c>
    </row>
    <row r="25" spans="1:14" ht="16.5" thickBot="1" x14ac:dyDescent="0.3">
      <c r="B25" s="793" t="s">
        <v>15</v>
      </c>
      <c r="C25" s="769"/>
      <c r="D25" s="770" t="s">
        <v>16</v>
      </c>
      <c r="E25" s="794">
        <f>SUM(E248+E256)</f>
        <v>59108</v>
      </c>
      <c r="F25" s="794">
        <f>SUM(F248+F256)</f>
        <v>9595</v>
      </c>
      <c r="G25" s="795">
        <f>SUM(G248+G256)</f>
        <v>4938</v>
      </c>
      <c r="H25" s="774">
        <f t="shared" si="0"/>
        <v>-4657</v>
      </c>
      <c r="I25" s="794">
        <f>SUM(I248+I256)</f>
        <v>0</v>
      </c>
      <c r="J25" s="794">
        <f>SUM(J248+J256)</f>
        <v>0</v>
      </c>
      <c r="K25" s="796">
        <f>SUM(K248+K256)</f>
        <v>0</v>
      </c>
      <c r="N25" s="52"/>
    </row>
    <row r="26" spans="1:14" ht="16.5" thickBot="1" x14ac:dyDescent="0.3">
      <c r="B26" s="752"/>
      <c r="C26" s="783"/>
      <c r="D26" s="797" t="s">
        <v>19</v>
      </c>
      <c r="E26" s="755">
        <f>E18-E23</f>
        <v>-139501</v>
      </c>
      <c r="F26" s="756">
        <f>F18-F23</f>
        <v>-105217</v>
      </c>
      <c r="G26" s="757">
        <f>G18-G23</f>
        <v>-98625</v>
      </c>
      <c r="H26" s="758">
        <f t="shared" si="0"/>
        <v>6592</v>
      </c>
      <c r="I26" s="758">
        <f>I18-I23</f>
        <v>-90486</v>
      </c>
      <c r="J26" s="759">
        <f>J18-J23</f>
        <v>-91667</v>
      </c>
      <c r="K26" s="758">
        <f>K18-K23</f>
        <v>-92848</v>
      </c>
    </row>
    <row r="27" spans="1:14" ht="16.5" thickBot="1" x14ac:dyDescent="0.3">
      <c r="B27" s="752"/>
      <c r="C27" s="798"/>
      <c r="D27" s="799" t="s">
        <v>20</v>
      </c>
      <c r="E27" s="755">
        <f t="shared" ref="E27:G27" si="1">SUM(E28+E29)</f>
        <v>151054</v>
      </c>
      <c r="F27" s="756">
        <f t="shared" si="1"/>
        <v>105217</v>
      </c>
      <c r="G27" s="757">
        <f t="shared" si="1"/>
        <v>98625</v>
      </c>
      <c r="H27" s="758">
        <f t="shared" si="0"/>
        <v>-6592</v>
      </c>
      <c r="I27" s="758">
        <f>SUM(I28+I29)</f>
        <v>90486</v>
      </c>
      <c r="J27" s="759">
        <f>SUM(J28+J29)</f>
        <v>91667</v>
      </c>
      <c r="K27" s="758">
        <f>SUM(K28+K29)</f>
        <v>92848</v>
      </c>
    </row>
    <row r="28" spans="1:14" x14ac:dyDescent="0.25">
      <c r="B28" s="760">
        <v>7</v>
      </c>
      <c r="C28" s="800"/>
      <c r="D28" s="770" t="s">
        <v>22</v>
      </c>
      <c r="E28" s="778">
        <f>SUM(-E122)</f>
        <v>-1621</v>
      </c>
      <c r="F28" s="781">
        <f>SUM(-F122)</f>
        <v>-1548</v>
      </c>
      <c r="G28" s="780">
        <f>SUM(-G122)</f>
        <v>-1579</v>
      </c>
      <c r="H28" s="801">
        <f t="shared" si="0"/>
        <v>-31</v>
      </c>
      <c r="I28" s="781">
        <f>SUM(-I122)</f>
        <v>-1579</v>
      </c>
      <c r="J28" s="778">
        <f>SUM(-J122)</f>
        <v>-1579</v>
      </c>
      <c r="K28" s="781">
        <f>SUM(-K122)</f>
        <v>-1579</v>
      </c>
    </row>
    <row r="29" spans="1:14" ht="16.5" thickBot="1" x14ac:dyDescent="0.3">
      <c r="B29" s="802">
        <v>8</v>
      </c>
      <c r="C29" s="777"/>
      <c r="D29" s="803" t="s">
        <v>24</v>
      </c>
      <c r="E29" s="804">
        <f>SUM(E118)</f>
        <v>152675</v>
      </c>
      <c r="F29" s="805">
        <f>SUM(F118)</f>
        <v>106765</v>
      </c>
      <c r="G29" s="806">
        <f>SUM(G118)</f>
        <v>100204</v>
      </c>
      <c r="H29" s="807">
        <f t="shared" si="0"/>
        <v>-6561</v>
      </c>
      <c r="I29" s="805">
        <f>SUM(I118)</f>
        <v>92065</v>
      </c>
      <c r="J29" s="804">
        <f>SUM(J118)</f>
        <v>93246</v>
      </c>
      <c r="K29" s="805">
        <f>SUM(K118)</f>
        <v>94427</v>
      </c>
    </row>
    <row r="30" spans="1:14" ht="16.5" thickBot="1" x14ac:dyDescent="0.3">
      <c r="B30" s="808"/>
      <c r="C30" s="809"/>
      <c r="D30" s="810" t="s">
        <v>25</v>
      </c>
      <c r="E30" s="755">
        <f t="shared" ref="E30:G30" si="2">E27+E26</f>
        <v>11553</v>
      </c>
      <c r="F30" s="756">
        <f t="shared" si="2"/>
        <v>0</v>
      </c>
      <c r="G30" s="757">
        <f t="shared" si="2"/>
        <v>0</v>
      </c>
      <c r="H30" s="758">
        <f t="shared" si="0"/>
        <v>0</v>
      </c>
      <c r="I30" s="758">
        <f>I27+I26</f>
        <v>0</v>
      </c>
      <c r="J30" s="759">
        <f>J27+J26</f>
        <v>0</v>
      </c>
      <c r="K30" s="758">
        <f>K27+K26</f>
        <v>0</v>
      </c>
    </row>
    <row r="31" spans="1:14" x14ac:dyDescent="0.25">
      <c r="B31" s="789"/>
      <c r="C31" s="789"/>
      <c r="D31" s="814"/>
      <c r="E31" s="815"/>
      <c r="F31" s="815"/>
      <c r="G31" s="815"/>
      <c r="H31" s="816"/>
      <c r="I31" s="816"/>
      <c r="J31" s="816"/>
      <c r="K31" s="816"/>
    </row>
    <row r="32" spans="1:14" x14ac:dyDescent="0.25">
      <c r="B32" s="789"/>
      <c r="C32" s="789"/>
      <c r="D32" s="814"/>
      <c r="E32" s="815"/>
      <c r="F32" s="815"/>
      <c r="G32" s="815"/>
      <c r="H32" s="816"/>
      <c r="I32" s="816"/>
      <c r="J32" s="816"/>
      <c r="K32" s="816"/>
    </row>
    <row r="33" spans="1:14" x14ac:dyDescent="0.25">
      <c r="B33" s="789"/>
      <c r="C33" s="789"/>
      <c r="D33" s="814"/>
      <c r="E33" s="815"/>
      <c r="F33" s="815"/>
      <c r="G33" s="815"/>
      <c r="H33" s="816"/>
      <c r="I33" s="816"/>
      <c r="J33" s="816"/>
      <c r="K33" s="816"/>
    </row>
    <row r="34" spans="1:14" x14ac:dyDescent="0.25">
      <c r="B34" s="789"/>
      <c r="C34" s="789"/>
      <c r="D34" s="814"/>
      <c r="E34" s="815"/>
      <c r="F34" s="815"/>
      <c r="G34" s="815"/>
      <c r="H34" s="816"/>
      <c r="I34" s="816"/>
      <c r="J34" s="816"/>
      <c r="K34" s="816"/>
    </row>
    <row r="35" spans="1:14" ht="18.75" x14ac:dyDescent="0.3">
      <c r="B35" s="1076" t="s">
        <v>257</v>
      </c>
      <c r="C35" s="1077"/>
      <c r="D35" s="1076"/>
      <c r="E35" s="817"/>
      <c r="F35" s="818"/>
      <c r="G35" s="818"/>
      <c r="H35" s="818"/>
      <c r="I35" s="819"/>
      <c r="J35" s="819"/>
      <c r="K35" s="819"/>
    </row>
    <row r="36" spans="1:14" ht="16.5" thickBot="1" x14ac:dyDescent="0.3">
      <c r="B36" s="820"/>
      <c r="C36" s="821"/>
      <c r="D36" s="820"/>
      <c r="E36" s="817"/>
      <c r="F36" s="818"/>
      <c r="G36" s="818"/>
      <c r="H36" s="818"/>
      <c r="I36" s="819"/>
      <c r="J36" s="819"/>
      <c r="K36" s="819"/>
    </row>
    <row r="37" spans="1:14" ht="16.5" thickBot="1" x14ac:dyDescent="0.3">
      <c r="B37" s="822"/>
      <c r="C37" s="823"/>
      <c r="D37" s="823"/>
      <c r="E37" s="824"/>
      <c r="F37" s="825"/>
      <c r="G37" s="825"/>
      <c r="H37" s="825"/>
      <c r="I37" s="826"/>
      <c r="J37" s="826"/>
      <c r="K37" s="827"/>
    </row>
    <row r="38" spans="1:14" ht="16.5" thickBot="1" x14ac:dyDescent="0.3">
      <c r="B38" s="828"/>
      <c r="C38" s="829"/>
      <c r="D38" s="754" t="s">
        <v>256</v>
      </c>
      <c r="E38" s="830"/>
      <c r="F38" s="831"/>
      <c r="G38" s="831"/>
      <c r="H38" s="831"/>
      <c r="I38" s="829"/>
      <c r="J38" s="829"/>
      <c r="K38" s="832"/>
      <c r="M38" s="104"/>
      <c r="N38" s="104"/>
    </row>
    <row r="39" spans="1:14" x14ac:dyDescent="0.25">
      <c r="B39" s="828"/>
      <c r="C39" s="592"/>
      <c r="D39" s="592"/>
      <c r="E39" s="833"/>
      <c r="F39" s="831"/>
      <c r="G39" s="831"/>
      <c r="H39" s="831"/>
      <c r="I39" s="829"/>
      <c r="J39" s="829"/>
      <c r="K39" s="832"/>
      <c r="M39" s="104"/>
      <c r="N39" s="104"/>
    </row>
    <row r="40" spans="1:14" ht="16.5" thickBot="1" x14ac:dyDescent="0.3">
      <c r="B40" s="834"/>
      <c r="C40" s="594"/>
      <c r="D40" s="594"/>
      <c r="E40" s="835"/>
      <c r="F40" s="836"/>
      <c r="G40" s="836"/>
      <c r="H40" s="836"/>
      <c r="I40" s="837"/>
      <c r="J40" s="837"/>
      <c r="K40" s="838"/>
      <c r="M40" s="104"/>
      <c r="N40" s="104"/>
    </row>
    <row r="41" spans="1:14" s="12" customFormat="1" ht="27" thickBot="1" x14ac:dyDescent="0.3">
      <c r="A41" s="819"/>
      <c r="B41" s="1142" t="s">
        <v>264</v>
      </c>
      <c r="C41" s="1149"/>
      <c r="D41" s="1150"/>
      <c r="E41" s="742" t="s">
        <v>178</v>
      </c>
      <c r="F41" s="746" t="s">
        <v>183</v>
      </c>
      <c r="G41" s="839" t="s">
        <v>179</v>
      </c>
      <c r="H41" s="748" t="s">
        <v>180</v>
      </c>
      <c r="I41" s="840" t="s">
        <v>1</v>
      </c>
      <c r="J41" s="751" t="s">
        <v>2</v>
      </c>
      <c r="K41" s="751" t="s">
        <v>181</v>
      </c>
    </row>
    <row r="42" spans="1:14" s="12" customFormat="1" ht="18.75" thickBot="1" x14ac:dyDescent="0.3">
      <c r="A42" s="819"/>
      <c r="B42" s="729" t="s">
        <v>258</v>
      </c>
      <c r="C42" s="841"/>
      <c r="D42" s="842"/>
      <c r="E42" s="843"/>
      <c r="F42" s="844"/>
      <c r="G42" s="845"/>
      <c r="H42" s="846"/>
      <c r="I42" s="840"/>
      <c r="J42" s="749"/>
      <c r="K42" s="749"/>
    </row>
    <row r="43" spans="1:14" ht="16.5" thickBot="1" x14ac:dyDescent="0.3">
      <c r="A43" s="819">
        <v>1</v>
      </c>
      <c r="B43" s="1142" t="s">
        <v>188</v>
      </c>
      <c r="C43" s="1167"/>
      <c r="D43" s="1168"/>
      <c r="E43" s="847">
        <v>6677</v>
      </c>
      <c r="F43" s="848">
        <v>3500</v>
      </c>
      <c r="G43" s="849">
        <v>3480</v>
      </c>
      <c r="H43" s="850">
        <f>G43-F43</f>
        <v>-20</v>
      </c>
      <c r="I43" s="848">
        <v>3480</v>
      </c>
      <c r="J43" s="848">
        <v>3480</v>
      </c>
      <c r="K43" s="848">
        <v>3480</v>
      </c>
      <c r="M43" s="104"/>
      <c r="N43" s="104"/>
    </row>
    <row r="44" spans="1:14" ht="16.5" thickBot="1" x14ac:dyDescent="0.3">
      <c r="B44" s="729" t="s">
        <v>103</v>
      </c>
      <c r="C44" s="841"/>
      <c r="D44" s="842"/>
      <c r="E44" s="851"/>
      <c r="F44" s="852"/>
      <c r="G44" s="853"/>
      <c r="H44" s="801"/>
      <c r="I44" s="852"/>
      <c r="J44" s="852"/>
      <c r="K44" s="852"/>
      <c r="M44" s="104"/>
      <c r="N44" s="104"/>
    </row>
    <row r="45" spans="1:14" ht="16.5" thickBot="1" x14ac:dyDescent="0.3">
      <c r="A45" s="819">
        <v>2</v>
      </c>
      <c r="B45" s="1181" t="s">
        <v>202</v>
      </c>
      <c r="C45" s="1182"/>
      <c r="D45" s="1183"/>
      <c r="E45" s="854">
        <v>802</v>
      </c>
      <c r="F45" s="796">
        <v>700</v>
      </c>
      <c r="G45" s="855">
        <v>650</v>
      </c>
      <c r="H45" s="801">
        <f>G45-F45</f>
        <v>-50</v>
      </c>
      <c r="I45" s="796">
        <v>600</v>
      </c>
      <c r="J45" s="796">
        <v>600</v>
      </c>
      <c r="K45" s="796">
        <v>600</v>
      </c>
      <c r="M45" s="104"/>
      <c r="N45" s="104"/>
    </row>
    <row r="46" spans="1:14" ht="16.5" thickBot="1" x14ac:dyDescent="0.3">
      <c r="A46" s="819">
        <v>3</v>
      </c>
      <c r="B46" s="1142" t="s">
        <v>203</v>
      </c>
      <c r="C46" s="1167"/>
      <c r="D46" s="1168"/>
      <c r="E46" s="851">
        <v>716</v>
      </c>
      <c r="F46" s="856">
        <v>600</v>
      </c>
      <c r="G46" s="857">
        <v>600</v>
      </c>
      <c r="H46" s="774">
        <f>G46-F46</f>
        <v>0</v>
      </c>
      <c r="I46" s="858">
        <v>600</v>
      </c>
      <c r="J46" s="859">
        <v>600</v>
      </c>
      <c r="K46" s="858">
        <v>600</v>
      </c>
      <c r="M46" s="104"/>
      <c r="N46" s="104"/>
    </row>
    <row r="47" spans="1:14" ht="16.5" thickBot="1" x14ac:dyDescent="0.3">
      <c r="A47" s="819">
        <v>4</v>
      </c>
      <c r="B47" s="1184" t="s">
        <v>196</v>
      </c>
      <c r="C47" s="1185"/>
      <c r="D47" s="1186"/>
      <c r="E47" s="854">
        <v>48</v>
      </c>
      <c r="F47" s="860">
        <v>40</v>
      </c>
      <c r="G47" s="861">
        <v>40</v>
      </c>
      <c r="H47" s="862">
        <f>G47-F47</f>
        <v>0</v>
      </c>
      <c r="I47" s="863">
        <v>40</v>
      </c>
      <c r="J47" s="864">
        <v>40</v>
      </c>
      <c r="K47" s="863">
        <v>40</v>
      </c>
      <c r="M47" s="104"/>
      <c r="N47" s="104"/>
    </row>
    <row r="48" spans="1:14" ht="16.5" thickBot="1" x14ac:dyDescent="0.3">
      <c r="B48" s="865"/>
      <c r="C48" s="866"/>
      <c r="D48" s="750" t="s">
        <v>39</v>
      </c>
      <c r="E48" s="867">
        <f>SUM(E43:E47)</f>
        <v>8243</v>
      </c>
      <c r="F48" s="867">
        <f>SUM(F43:F47)</f>
        <v>4840</v>
      </c>
      <c r="G48" s="868">
        <f>SUM(G43:G47)</f>
        <v>4770</v>
      </c>
      <c r="H48" s="869">
        <f>G48-F48</f>
        <v>-70</v>
      </c>
      <c r="I48" s="870">
        <f>SUM(I43:I47)</f>
        <v>4720</v>
      </c>
      <c r="J48" s="871">
        <f>SUM(J43:J47)</f>
        <v>4720</v>
      </c>
      <c r="K48" s="870">
        <f>SUM(K43:K47)</f>
        <v>4720</v>
      </c>
      <c r="M48" s="104"/>
      <c r="N48" s="104"/>
    </row>
    <row r="49" spans="1:14" x14ac:dyDescent="0.25">
      <c r="B49" s="828"/>
      <c r="C49" s="592"/>
      <c r="D49" s="872" t="s">
        <v>194</v>
      </c>
      <c r="E49" s="833"/>
      <c r="F49" s="831"/>
      <c r="G49" s="831"/>
      <c r="H49" s="831"/>
      <c r="I49" s="829"/>
      <c r="J49" s="829"/>
      <c r="K49" s="832"/>
      <c r="M49" s="104"/>
      <c r="N49" s="104"/>
    </row>
    <row r="50" spans="1:14" ht="16.5" thickBot="1" x14ac:dyDescent="0.3">
      <c r="B50" s="828"/>
      <c r="C50" s="592"/>
      <c r="D50" s="593" t="s">
        <v>259</v>
      </c>
      <c r="E50" s="833"/>
      <c r="F50" s="831"/>
      <c r="G50" s="831"/>
      <c r="H50" s="831"/>
      <c r="I50" s="829"/>
      <c r="J50" s="829"/>
      <c r="K50" s="832"/>
      <c r="M50" s="104"/>
      <c r="N50" s="104"/>
    </row>
    <row r="51" spans="1:14" x14ac:dyDescent="0.25">
      <c r="B51" s="828"/>
      <c r="C51" s="592"/>
      <c r="D51" s="592"/>
      <c r="E51" s="833"/>
      <c r="F51" s="831"/>
      <c r="G51" s="831"/>
      <c r="H51" s="831"/>
      <c r="I51" s="829"/>
      <c r="J51" s="829"/>
      <c r="K51" s="832"/>
      <c r="M51" s="104"/>
      <c r="N51" s="104"/>
    </row>
    <row r="52" spans="1:14" ht="16.5" thickBot="1" x14ac:dyDescent="0.3">
      <c r="B52" s="834"/>
      <c r="C52" s="594"/>
      <c r="D52" s="594"/>
      <c r="E52" s="835"/>
      <c r="F52" s="836"/>
      <c r="G52" s="836"/>
      <c r="H52" s="836"/>
      <c r="I52" s="837"/>
      <c r="J52" s="837"/>
      <c r="K52" s="838"/>
      <c r="M52" s="104"/>
      <c r="N52" s="104"/>
    </row>
    <row r="53" spans="1:14" s="12" customFormat="1" ht="27" thickBot="1" x14ac:dyDescent="0.3">
      <c r="A53" s="819"/>
      <c r="B53" s="1142" t="s">
        <v>264</v>
      </c>
      <c r="C53" s="1149"/>
      <c r="D53" s="1150"/>
      <c r="E53" s="742" t="s">
        <v>178</v>
      </c>
      <c r="F53" s="746" t="s">
        <v>183</v>
      </c>
      <c r="G53" s="839" t="s">
        <v>179</v>
      </c>
      <c r="H53" s="748" t="s">
        <v>180</v>
      </c>
      <c r="I53" s="751" t="s">
        <v>1</v>
      </c>
      <c r="J53" s="751" t="s">
        <v>2</v>
      </c>
      <c r="K53" s="751" t="s">
        <v>181</v>
      </c>
    </row>
    <row r="54" spans="1:14" s="12" customFormat="1" ht="18.75" thickBot="1" x14ac:dyDescent="0.3">
      <c r="A54" s="819"/>
      <c r="B54" s="731" t="s">
        <v>260</v>
      </c>
      <c r="C54" s="873"/>
      <c r="D54" s="873"/>
      <c r="E54" s="874">
        <f>SUM(E55:E58)</f>
        <v>874</v>
      </c>
      <c r="F54" s="875">
        <f>SUM(F55:F58)</f>
        <v>852</v>
      </c>
      <c r="G54" s="876">
        <f>SUM(G55:G58)</f>
        <v>850</v>
      </c>
      <c r="H54" s="877">
        <f t="shared" ref="H54:H69" si="3">G54-F54</f>
        <v>-2</v>
      </c>
      <c r="I54" s="875">
        <f>SUM(I55:I58)</f>
        <v>850</v>
      </c>
      <c r="J54" s="875">
        <f>SUM(J55:J58)</f>
        <v>850</v>
      </c>
      <c r="K54" s="878">
        <f>SUM(K55:K58)</f>
        <v>850</v>
      </c>
    </row>
    <row r="55" spans="1:14" s="12" customFormat="1" ht="18" x14ac:dyDescent="0.25">
      <c r="A55" s="819">
        <v>5</v>
      </c>
      <c r="B55" s="1156" t="s">
        <v>197</v>
      </c>
      <c r="C55" s="1157"/>
      <c r="D55" s="1157"/>
      <c r="E55" s="879">
        <v>737</v>
      </c>
      <c r="F55" s="880">
        <v>782</v>
      </c>
      <c r="G55" s="881">
        <v>780</v>
      </c>
      <c r="H55" s="882">
        <f t="shared" si="3"/>
        <v>-2</v>
      </c>
      <c r="I55" s="883">
        <v>780</v>
      </c>
      <c r="J55" s="883">
        <v>780</v>
      </c>
      <c r="K55" s="884">
        <v>780</v>
      </c>
    </row>
    <row r="56" spans="1:14" s="12" customFormat="1" ht="18" x14ac:dyDescent="0.25">
      <c r="A56" s="819">
        <v>6</v>
      </c>
      <c r="B56" s="1165" t="s">
        <v>202</v>
      </c>
      <c r="C56" s="1166"/>
      <c r="D56" s="1166"/>
      <c r="E56" s="885">
        <v>115</v>
      </c>
      <c r="F56" s="886">
        <v>70</v>
      </c>
      <c r="G56" s="887">
        <v>70</v>
      </c>
      <c r="H56" s="888">
        <f t="shared" si="3"/>
        <v>0</v>
      </c>
      <c r="I56" s="889">
        <v>70</v>
      </c>
      <c r="J56" s="889">
        <v>70</v>
      </c>
      <c r="K56" s="890">
        <v>70</v>
      </c>
      <c r="M56" s="730"/>
    </row>
    <row r="57" spans="1:14" x14ac:dyDescent="0.25">
      <c r="A57" s="819">
        <v>7</v>
      </c>
      <c r="B57" s="1165" t="s">
        <v>196</v>
      </c>
      <c r="C57" s="1166"/>
      <c r="D57" s="1166"/>
      <c r="E57" s="891">
        <v>12</v>
      </c>
      <c r="F57" s="892">
        <v>0</v>
      </c>
      <c r="G57" s="893">
        <v>0</v>
      </c>
      <c r="H57" s="888">
        <f t="shared" si="3"/>
        <v>0</v>
      </c>
      <c r="I57" s="892">
        <v>0</v>
      </c>
      <c r="J57" s="892">
        <v>0</v>
      </c>
      <c r="K57" s="894">
        <v>0</v>
      </c>
      <c r="M57" s="104"/>
      <c r="N57" s="104"/>
    </row>
    <row r="58" spans="1:14" ht="16.5" thickBot="1" x14ac:dyDescent="0.3">
      <c r="A58" s="819">
        <v>8</v>
      </c>
      <c r="B58" s="895" t="s">
        <v>206</v>
      </c>
      <c r="C58" s="896"/>
      <c r="D58" s="896"/>
      <c r="E58" s="897">
        <v>10</v>
      </c>
      <c r="F58" s="898">
        <v>0</v>
      </c>
      <c r="G58" s="899">
        <v>0</v>
      </c>
      <c r="H58" s="900">
        <f t="shared" si="3"/>
        <v>0</v>
      </c>
      <c r="I58" s="898">
        <v>0</v>
      </c>
      <c r="J58" s="898">
        <v>0</v>
      </c>
      <c r="K58" s="901">
        <v>0</v>
      </c>
      <c r="L58" s="3"/>
      <c r="M58" s="104"/>
      <c r="N58" s="104"/>
    </row>
    <row r="59" spans="1:14" s="12" customFormat="1" ht="18.75" thickBot="1" x14ac:dyDescent="0.3">
      <c r="A59" s="819"/>
      <c r="B59" s="729" t="s">
        <v>261</v>
      </c>
      <c r="C59" s="902"/>
      <c r="D59" s="873"/>
      <c r="E59" s="874">
        <f>SUM(E60:E61)</f>
        <v>7916</v>
      </c>
      <c r="F59" s="874">
        <f>SUM(F60:F61)</f>
        <v>6460</v>
      </c>
      <c r="G59" s="876">
        <f>SUM(G60:G61)</f>
        <v>6840</v>
      </c>
      <c r="H59" s="877">
        <f t="shared" si="3"/>
        <v>380</v>
      </c>
      <c r="I59" s="874">
        <f>SUM(I60:I61)</f>
        <v>6840</v>
      </c>
      <c r="J59" s="874">
        <f>SUM(J60:J61)</f>
        <v>6840</v>
      </c>
      <c r="K59" s="903">
        <f>SUM(K60:K61)</f>
        <v>6840</v>
      </c>
    </row>
    <row r="60" spans="1:14" x14ac:dyDescent="0.25">
      <c r="A60" s="819">
        <v>9</v>
      </c>
      <c r="B60" s="1187" t="s">
        <v>209</v>
      </c>
      <c r="C60" s="1188"/>
      <c r="D60" s="1188"/>
      <c r="E60" s="883">
        <v>5821</v>
      </c>
      <c r="F60" s="904">
        <v>4500</v>
      </c>
      <c r="G60" s="905">
        <v>5000</v>
      </c>
      <c r="H60" s="882">
        <f t="shared" si="3"/>
        <v>500</v>
      </c>
      <c r="I60" s="904">
        <v>5000</v>
      </c>
      <c r="J60" s="904">
        <v>5000</v>
      </c>
      <c r="K60" s="906">
        <v>5000</v>
      </c>
      <c r="M60" s="104"/>
      <c r="N60" s="104"/>
    </row>
    <row r="61" spans="1:14" ht="16.5" thickBot="1" x14ac:dyDescent="0.3">
      <c r="A61" s="819">
        <v>10</v>
      </c>
      <c r="B61" s="1176" t="s">
        <v>197</v>
      </c>
      <c r="C61" s="1178"/>
      <c r="D61" s="1178"/>
      <c r="E61" s="907">
        <v>2095</v>
      </c>
      <c r="F61" s="898">
        <v>1960</v>
      </c>
      <c r="G61" s="899">
        <v>1840</v>
      </c>
      <c r="H61" s="900">
        <f t="shared" si="3"/>
        <v>-120</v>
      </c>
      <c r="I61" s="898">
        <v>1840</v>
      </c>
      <c r="J61" s="898">
        <v>1840</v>
      </c>
      <c r="K61" s="901">
        <v>1840</v>
      </c>
      <c r="L61" s="3"/>
      <c r="M61" s="104"/>
      <c r="N61" s="104"/>
    </row>
    <row r="62" spans="1:14" s="12" customFormat="1" ht="18.75" thickBot="1" x14ac:dyDescent="0.3">
      <c r="A62" s="819"/>
      <c r="B62" s="731" t="s">
        <v>262</v>
      </c>
      <c r="C62" s="873"/>
      <c r="D62" s="873"/>
      <c r="E62" s="874">
        <f>SUM(E63)</f>
        <v>41</v>
      </c>
      <c r="F62" s="874">
        <f>SUM(F63)</f>
        <v>50</v>
      </c>
      <c r="G62" s="908">
        <f>SUM(G63)</f>
        <v>50</v>
      </c>
      <c r="H62" s="877">
        <f t="shared" si="3"/>
        <v>0</v>
      </c>
      <c r="I62" s="874">
        <f>SUM(I63)</f>
        <v>50</v>
      </c>
      <c r="J62" s="874">
        <f>SUM(J63)</f>
        <v>50</v>
      </c>
      <c r="K62" s="903">
        <f>SUM(K63)</f>
        <v>50</v>
      </c>
    </row>
    <row r="63" spans="1:14" ht="16.5" thickBot="1" x14ac:dyDescent="0.3">
      <c r="A63" s="819">
        <v>11</v>
      </c>
      <c r="B63" s="1192" t="s">
        <v>188</v>
      </c>
      <c r="C63" s="1193"/>
      <c r="D63" s="1193"/>
      <c r="E63" s="909">
        <v>41</v>
      </c>
      <c r="F63" s="910">
        <v>50</v>
      </c>
      <c r="G63" s="911">
        <v>50</v>
      </c>
      <c r="H63" s="912">
        <f t="shared" si="3"/>
        <v>0</v>
      </c>
      <c r="I63" s="910">
        <v>50</v>
      </c>
      <c r="J63" s="910">
        <v>50</v>
      </c>
      <c r="K63" s="913">
        <v>50</v>
      </c>
      <c r="L63" s="3"/>
      <c r="M63" s="104"/>
      <c r="N63" s="104"/>
    </row>
    <row r="64" spans="1:14" s="12" customFormat="1" ht="18.75" thickBot="1" x14ac:dyDescent="0.3">
      <c r="A64" s="819"/>
      <c r="B64" s="729" t="s">
        <v>43</v>
      </c>
      <c r="C64" s="914"/>
      <c r="D64" s="915"/>
      <c r="E64" s="916">
        <f>SUM(E65:E68)</f>
        <v>289</v>
      </c>
      <c r="F64" s="916">
        <f>SUM(F65:F68)</f>
        <v>243</v>
      </c>
      <c r="G64" s="876">
        <f>SUM(G66:G68)</f>
        <v>223</v>
      </c>
      <c r="H64" s="877">
        <f t="shared" si="3"/>
        <v>-20</v>
      </c>
      <c r="I64" s="875">
        <f>SUM(I66:I68)</f>
        <v>223</v>
      </c>
      <c r="J64" s="875">
        <f>SUM(J66:J68)</f>
        <v>223</v>
      </c>
      <c r="K64" s="878">
        <f>SUM(K66:K68)</f>
        <v>223</v>
      </c>
    </row>
    <row r="65" spans="1:14" x14ac:dyDescent="0.25">
      <c r="A65" s="819">
        <v>12</v>
      </c>
      <c r="B65" s="1156" t="s">
        <v>188</v>
      </c>
      <c r="C65" s="1175"/>
      <c r="D65" s="1175"/>
      <c r="E65" s="917">
        <v>7</v>
      </c>
      <c r="F65" s="904">
        <v>0</v>
      </c>
      <c r="G65" s="905">
        <v>0</v>
      </c>
      <c r="H65" s="882">
        <f t="shared" si="3"/>
        <v>0</v>
      </c>
      <c r="I65" s="904">
        <v>0</v>
      </c>
      <c r="J65" s="904">
        <v>0</v>
      </c>
      <c r="K65" s="906">
        <v>0</v>
      </c>
      <c r="M65" s="104"/>
      <c r="N65" s="104"/>
    </row>
    <row r="66" spans="1:14" x14ac:dyDescent="0.25">
      <c r="A66" s="819">
        <v>13</v>
      </c>
      <c r="B66" s="1156" t="s">
        <v>202</v>
      </c>
      <c r="C66" s="1175"/>
      <c r="D66" s="1175"/>
      <c r="E66" s="917">
        <v>45</v>
      </c>
      <c r="F66" s="904">
        <v>43</v>
      </c>
      <c r="G66" s="905">
        <v>70</v>
      </c>
      <c r="H66" s="882">
        <f t="shared" si="3"/>
        <v>27</v>
      </c>
      <c r="I66" s="904">
        <v>70</v>
      </c>
      <c r="J66" s="904">
        <v>70</v>
      </c>
      <c r="K66" s="906">
        <v>70</v>
      </c>
      <c r="M66" s="104"/>
      <c r="N66" s="104"/>
    </row>
    <row r="67" spans="1:14" x14ac:dyDescent="0.25">
      <c r="A67" s="819">
        <v>14</v>
      </c>
      <c r="B67" s="1165" t="s">
        <v>203</v>
      </c>
      <c r="C67" s="1166"/>
      <c r="D67" s="1166"/>
      <c r="E67" s="891">
        <v>120</v>
      </c>
      <c r="F67" s="892">
        <v>150</v>
      </c>
      <c r="G67" s="893">
        <v>150</v>
      </c>
      <c r="H67" s="888">
        <f t="shared" si="3"/>
        <v>0</v>
      </c>
      <c r="I67" s="892">
        <v>150</v>
      </c>
      <c r="J67" s="892">
        <v>150</v>
      </c>
      <c r="K67" s="894">
        <v>150</v>
      </c>
      <c r="M67" s="104"/>
      <c r="N67" s="104"/>
    </row>
    <row r="68" spans="1:14" ht="16.5" thickBot="1" x14ac:dyDescent="0.3">
      <c r="A68" s="819">
        <v>15</v>
      </c>
      <c r="B68" s="1176" t="s">
        <v>196</v>
      </c>
      <c r="C68" s="1177"/>
      <c r="D68" s="1177"/>
      <c r="E68" s="907">
        <v>117</v>
      </c>
      <c r="F68" s="898">
        <v>50</v>
      </c>
      <c r="G68" s="899">
        <v>3</v>
      </c>
      <c r="H68" s="900">
        <f t="shared" si="3"/>
        <v>-47</v>
      </c>
      <c r="I68" s="898">
        <v>3</v>
      </c>
      <c r="J68" s="898">
        <v>3</v>
      </c>
      <c r="K68" s="901">
        <v>3</v>
      </c>
      <c r="L68" s="3"/>
      <c r="M68" s="104"/>
      <c r="N68" s="104"/>
    </row>
    <row r="69" spans="1:14" s="12" customFormat="1" ht="18.75" thickBot="1" x14ac:dyDescent="0.3">
      <c r="A69" s="819"/>
      <c r="B69" s="729" t="s">
        <v>263</v>
      </c>
      <c r="C69" s="902"/>
      <c r="D69" s="873"/>
      <c r="E69" s="874">
        <f>SUM(E70:E76)</f>
        <v>5339</v>
      </c>
      <c r="F69" s="874">
        <f>SUM(F70:F76)</f>
        <v>4002</v>
      </c>
      <c r="G69" s="908">
        <f>SUM(G70:G76)</f>
        <v>3002</v>
      </c>
      <c r="H69" s="877">
        <f t="shared" si="3"/>
        <v>-1000</v>
      </c>
      <c r="I69" s="874">
        <f>SUM(I70:I76)</f>
        <v>2</v>
      </c>
      <c r="J69" s="874">
        <f>SUM(J70:J76)</f>
        <v>2</v>
      </c>
      <c r="K69" s="903">
        <f>SUM(K70:K76)</f>
        <v>2</v>
      </c>
    </row>
    <row r="70" spans="1:14" x14ac:dyDescent="0.25">
      <c r="A70" s="819">
        <v>16</v>
      </c>
      <c r="B70" s="918" t="s">
        <v>188</v>
      </c>
      <c r="C70" s="919"/>
      <c r="D70" s="919"/>
      <c r="E70" s="883">
        <v>2</v>
      </c>
      <c r="F70" s="904">
        <v>2</v>
      </c>
      <c r="G70" s="905">
        <v>2</v>
      </c>
      <c r="H70" s="882">
        <v>0</v>
      </c>
      <c r="I70" s="904">
        <v>2</v>
      </c>
      <c r="J70" s="904">
        <v>2</v>
      </c>
      <c r="K70" s="906">
        <v>2</v>
      </c>
      <c r="M70" s="104"/>
      <c r="N70" s="104"/>
    </row>
    <row r="71" spans="1:14" x14ac:dyDescent="0.25">
      <c r="A71" s="819">
        <v>17</v>
      </c>
      <c r="B71" s="1165" t="s">
        <v>202</v>
      </c>
      <c r="C71" s="1166"/>
      <c r="D71" s="1166"/>
      <c r="E71" s="891">
        <v>68</v>
      </c>
      <c r="F71" s="892">
        <v>0</v>
      </c>
      <c r="G71" s="893">
        <v>0</v>
      </c>
      <c r="H71" s="888">
        <f t="shared" ref="H71:H75" si="4">G71-F71</f>
        <v>0</v>
      </c>
      <c r="I71" s="892">
        <v>0</v>
      </c>
      <c r="J71" s="892">
        <v>0</v>
      </c>
      <c r="K71" s="894">
        <v>0</v>
      </c>
      <c r="M71" s="104"/>
      <c r="N71" s="104"/>
    </row>
    <row r="72" spans="1:14" x14ac:dyDescent="0.25">
      <c r="A72" s="819">
        <v>18</v>
      </c>
      <c r="B72" s="1165" t="s">
        <v>197</v>
      </c>
      <c r="C72" s="1172"/>
      <c r="D72" s="1172"/>
      <c r="E72" s="891">
        <v>450</v>
      </c>
      <c r="F72" s="892">
        <v>0</v>
      </c>
      <c r="G72" s="893">
        <v>0</v>
      </c>
      <c r="H72" s="888">
        <f t="shared" si="4"/>
        <v>0</v>
      </c>
      <c r="I72" s="892">
        <v>0</v>
      </c>
      <c r="J72" s="892">
        <v>0</v>
      </c>
      <c r="K72" s="894">
        <v>0</v>
      </c>
      <c r="M72" s="104"/>
      <c r="N72" s="104"/>
    </row>
    <row r="73" spans="1:14" x14ac:dyDescent="0.25">
      <c r="A73" s="819">
        <v>19</v>
      </c>
      <c r="B73" s="1165" t="s">
        <v>204</v>
      </c>
      <c r="C73" s="1166"/>
      <c r="D73" s="1166"/>
      <c r="E73" s="891">
        <v>10</v>
      </c>
      <c r="F73" s="892">
        <v>0</v>
      </c>
      <c r="G73" s="893">
        <v>0</v>
      </c>
      <c r="H73" s="888">
        <f t="shared" si="4"/>
        <v>0</v>
      </c>
      <c r="I73" s="892">
        <v>0</v>
      </c>
      <c r="J73" s="892">
        <v>0</v>
      </c>
      <c r="K73" s="894">
        <v>0</v>
      </c>
      <c r="M73" s="104"/>
      <c r="N73" s="104"/>
    </row>
    <row r="74" spans="1:14" x14ac:dyDescent="0.25">
      <c r="A74" s="819">
        <v>20</v>
      </c>
      <c r="B74" s="1165" t="s">
        <v>203</v>
      </c>
      <c r="C74" s="1166"/>
      <c r="D74" s="1166"/>
      <c r="E74" s="891">
        <v>17</v>
      </c>
      <c r="F74" s="892">
        <v>0</v>
      </c>
      <c r="G74" s="893">
        <v>0</v>
      </c>
      <c r="H74" s="888">
        <f t="shared" si="4"/>
        <v>0</v>
      </c>
      <c r="I74" s="892">
        <v>0</v>
      </c>
      <c r="J74" s="892">
        <v>0</v>
      </c>
      <c r="K74" s="894">
        <v>0</v>
      </c>
      <c r="M74" s="104"/>
      <c r="N74" s="104"/>
    </row>
    <row r="75" spans="1:14" x14ac:dyDescent="0.25">
      <c r="A75" s="819">
        <v>21</v>
      </c>
      <c r="B75" s="1173" t="s">
        <v>196</v>
      </c>
      <c r="C75" s="1174"/>
      <c r="D75" s="1174"/>
      <c r="E75" s="889">
        <v>4742</v>
      </c>
      <c r="F75" s="892">
        <v>4000</v>
      </c>
      <c r="G75" s="893">
        <v>3000</v>
      </c>
      <c r="H75" s="888">
        <f t="shared" si="4"/>
        <v>-1000</v>
      </c>
      <c r="I75" s="892">
        <v>0</v>
      </c>
      <c r="J75" s="892">
        <v>0</v>
      </c>
      <c r="K75" s="894">
        <v>0</v>
      </c>
      <c r="L75" s="3"/>
      <c r="M75" s="104"/>
      <c r="N75" s="104"/>
    </row>
    <row r="76" spans="1:14" ht="16.5" thickBot="1" x14ac:dyDescent="0.3">
      <c r="A76" s="819">
        <v>22</v>
      </c>
      <c r="B76" s="895" t="s">
        <v>206</v>
      </c>
      <c r="C76" s="896"/>
      <c r="D76" s="896"/>
      <c r="E76" s="897">
        <v>50</v>
      </c>
      <c r="F76" s="898">
        <v>0</v>
      </c>
      <c r="G76" s="899">
        <v>0</v>
      </c>
      <c r="H76" s="900">
        <v>0</v>
      </c>
      <c r="I76" s="898">
        <v>0</v>
      </c>
      <c r="J76" s="898">
        <v>0</v>
      </c>
      <c r="K76" s="901">
        <v>0</v>
      </c>
      <c r="M76" s="104"/>
      <c r="N76" s="104"/>
    </row>
    <row r="77" spans="1:14" ht="16.5" thickBot="1" x14ac:dyDescent="0.3">
      <c r="B77" s="865"/>
      <c r="C77" s="866"/>
      <c r="D77" s="920" t="s">
        <v>39</v>
      </c>
      <c r="E77" s="758">
        <f>SUM(E54+E59+E62+E64+E69)</f>
        <v>14459</v>
      </c>
      <c r="F77" s="758">
        <f>SUM(F54+F59+F62+F64+F69)</f>
        <v>11607</v>
      </c>
      <c r="G77" s="921">
        <f>SUM(G54+G59+G62+G64+G69)</f>
        <v>10965</v>
      </c>
      <c r="H77" s="869">
        <f>G77-F77</f>
        <v>-642</v>
      </c>
      <c r="I77" s="758">
        <f>SUM(I54+I59+I62+I64+I69)</f>
        <v>7965</v>
      </c>
      <c r="J77" s="758">
        <f>SUM(J54+J59+J62+J64+J69)</f>
        <v>7965</v>
      </c>
      <c r="K77" s="758">
        <f>SUM(K54+K59+K62+K64+K69)</f>
        <v>7965</v>
      </c>
      <c r="M77" s="104"/>
      <c r="N77" s="104"/>
    </row>
    <row r="78" spans="1:14" x14ac:dyDescent="0.25">
      <c r="A78" s="957"/>
      <c r="B78" s="957"/>
      <c r="C78" s="957"/>
      <c r="D78" s="958"/>
      <c r="E78" s="959"/>
      <c r="F78" s="959"/>
      <c r="G78" s="959"/>
      <c r="H78" s="1111"/>
      <c r="I78" s="959"/>
      <c r="J78" s="959"/>
      <c r="K78" s="959"/>
      <c r="L78" s="392"/>
      <c r="M78" s="104"/>
      <c r="N78" s="104"/>
    </row>
    <row r="79" spans="1:14" x14ac:dyDescent="0.25">
      <c r="A79" s="957"/>
      <c r="B79" s="957"/>
      <c r="C79" s="957"/>
      <c r="D79" s="958"/>
      <c r="E79" s="959"/>
      <c r="F79" s="959"/>
      <c r="G79" s="959"/>
      <c r="H79" s="1111"/>
      <c r="I79" s="959"/>
      <c r="J79" s="959"/>
      <c r="K79" s="959"/>
      <c r="L79" s="392"/>
      <c r="M79" s="104"/>
      <c r="N79" s="104"/>
    </row>
    <row r="80" spans="1:14" x14ac:dyDescent="0.25">
      <c r="A80" s="957"/>
      <c r="B80" s="957"/>
      <c r="C80" s="957"/>
      <c r="D80" s="958"/>
      <c r="E80" s="959"/>
      <c r="F80" s="959"/>
      <c r="G80" s="959"/>
      <c r="H80" s="1111"/>
      <c r="I80" s="959"/>
      <c r="J80" s="959"/>
      <c r="K80" s="959"/>
      <c r="L80" s="392"/>
      <c r="M80" s="104"/>
      <c r="N80" s="104"/>
    </row>
    <row r="81" spans="1:14" ht="16.5" thickBot="1" x14ac:dyDescent="0.3">
      <c r="A81" s="957"/>
      <c r="B81" s="957"/>
      <c r="C81" s="957"/>
      <c r="D81" s="958"/>
      <c r="E81" s="959"/>
      <c r="F81" s="959"/>
      <c r="G81" s="959"/>
      <c r="H81" s="1111"/>
      <c r="I81" s="959"/>
      <c r="J81" s="959"/>
      <c r="K81" s="959"/>
      <c r="L81" s="392"/>
      <c r="M81" s="104"/>
      <c r="N81" s="104"/>
    </row>
    <row r="82" spans="1:14" x14ac:dyDescent="0.25">
      <c r="B82" s="822"/>
      <c r="C82" s="823"/>
      <c r="D82" s="823"/>
      <c r="E82" s="824"/>
      <c r="F82" s="825"/>
      <c r="G82" s="825"/>
      <c r="H82" s="825"/>
      <c r="I82" s="826"/>
      <c r="J82" s="826"/>
      <c r="K82" s="827"/>
      <c r="M82" s="104"/>
      <c r="N82" s="104"/>
    </row>
    <row r="83" spans="1:14" ht="16.5" thickBot="1" x14ac:dyDescent="0.3">
      <c r="B83" s="828"/>
      <c r="C83" s="592"/>
      <c r="D83" s="593" t="s">
        <v>254</v>
      </c>
      <c r="E83" s="833"/>
      <c r="F83" s="831"/>
      <c r="G83" s="831"/>
      <c r="H83" s="831"/>
      <c r="I83" s="829"/>
      <c r="J83" s="829"/>
      <c r="K83" s="832"/>
      <c r="M83" s="104"/>
      <c r="N83" s="104"/>
    </row>
    <row r="84" spans="1:14" x14ac:dyDescent="0.25">
      <c r="B84" s="828"/>
      <c r="C84" s="592"/>
      <c r="D84" s="592"/>
      <c r="E84" s="833"/>
      <c r="F84" s="831"/>
      <c r="G84" s="831"/>
      <c r="H84" s="831"/>
      <c r="I84" s="829"/>
      <c r="J84" s="829"/>
      <c r="K84" s="832"/>
      <c r="M84" s="104"/>
      <c r="N84" s="104"/>
    </row>
    <row r="85" spans="1:14" ht="16.5" thickBot="1" x14ac:dyDescent="0.3">
      <c r="B85" s="834"/>
      <c r="C85" s="594"/>
      <c r="D85" s="594"/>
      <c r="E85" s="835"/>
      <c r="F85" s="836"/>
      <c r="G85" s="836"/>
      <c r="H85" s="836"/>
      <c r="I85" s="837"/>
      <c r="J85" s="837"/>
      <c r="K85" s="838"/>
      <c r="M85" s="104"/>
      <c r="N85" s="104"/>
    </row>
    <row r="86" spans="1:14" s="12" customFormat="1" ht="27" thickBot="1" x14ac:dyDescent="0.3">
      <c r="A86" s="819"/>
      <c r="B86" s="1142" t="s">
        <v>264</v>
      </c>
      <c r="C86" s="1149"/>
      <c r="D86" s="1150"/>
      <c r="E86" s="742" t="s">
        <v>178</v>
      </c>
      <c r="F86" s="746" t="s">
        <v>183</v>
      </c>
      <c r="G86" s="839" t="s">
        <v>179</v>
      </c>
      <c r="H86" s="748" t="s">
        <v>180</v>
      </c>
      <c r="I86" s="751" t="s">
        <v>1</v>
      </c>
      <c r="J86" s="751" t="s">
        <v>2</v>
      </c>
      <c r="K86" s="751" t="s">
        <v>181</v>
      </c>
    </row>
    <row r="87" spans="1:14" ht="16.5" thickBot="1" x14ac:dyDescent="0.3">
      <c r="A87" s="819">
        <v>23</v>
      </c>
      <c r="B87" s="1189" t="s">
        <v>206</v>
      </c>
      <c r="C87" s="1190"/>
      <c r="D87" s="1191"/>
      <c r="E87" s="851">
        <v>129</v>
      </c>
      <c r="F87" s="852">
        <v>0</v>
      </c>
      <c r="G87" s="853">
        <v>0</v>
      </c>
      <c r="H87" s="922">
        <v>0</v>
      </c>
      <c r="I87" s="852">
        <v>0</v>
      </c>
      <c r="J87" s="852">
        <v>0</v>
      </c>
      <c r="K87" s="852">
        <v>0</v>
      </c>
      <c r="M87" s="104"/>
      <c r="N87" s="104"/>
    </row>
    <row r="88" spans="1:14" ht="16.5" thickBot="1" x14ac:dyDescent="0.3">
      <c r="B88" s="865"/>
      <c r="C88" s="866"/>
      <c r="D88" s="750" t="s">
        <v>39</v>
      </c>
      <c r="E88" s="758">
        <f>SUM(E87:E87)</f>
        <v>129</v>
      </c>
      <c r="F88" s="756">
        <f>SUM(F87:F87)</f>
        <v>0</v>
      </c>
      <c r="G88" s="923">
        <f>SUM(G87:G87)</f>
        <v>0</v>
      </c>
      <c r="H88" s="924">
        <f>G88-F88</f>
        <v>0</v>
      </c>
      <c r="I88" s="758">
        <f>SUM(I87:I87)</f>
        <v>0</v>
      </c>
      <c r="J88" s="758">
        <f>SUM(J87:J87)</f>
        <v>0</v>
      </c>
      <c r="K88" s="758">
        <f>SUM(K87:K87)</f>
        <v>0</v>
      </c>
      <c r="M88" s="104"/>
      <c r="N88" s="104"/>
    </row>
    <row r="89" spans="1:14" x14ac:dyDescent="0.25">
      <c r="B89" s="822"/>
      <c r="C89" s="925"/>
      <c r="D89" s="925"/>
      <c r="E89" s="926"/>
      <c r="F89" s="825"/>
      <c r="G89" s="825"/>
      <c r="H89" s="825"/>
      <c r="I89" s="826"/>
      <c r="J89" s="826"/>
      <c r="K89" s="827"/>
      <c r="M89" s="104"/>
      <c r="N89" s="104"/>
    </row>
    <row r="90" spans="1:14" ht="16.5" thickBot="1" x14ac:dyDescent="0.3">
      <c r="B90" s="828"/>
      <c r="C90" s="927"/>
      <c r="D90" s="593" t="s">
        <v>266</v>
      </c>
      <c r="E90" s="928"/>
      <c r="F90" s="831"/>
      <c r="G90" s="831"/>
      <c r="H90" s="831"/>
      <c r="I90" s="829"/>
      <c r="J90" s="829"/>
      <c r="K90" s="832"/>
      <c r="M90" s="104"/>
      <c r="N90" s="104"/>
    </row>
    <row r="91" spans="1:14" x14ac:dyDescent="0.25">
      <c r="B91" s="828"/>
      <c r="C91" s="592"/>
      <c r="D91" s="592"/>
      <c r="E91" s="592"/>
      <c r="F91" s="833"/>
      <c r="G91" s="831"/>
      <c r="H91" s="831"/>
      <c r="I91" s="829"/>
      <c r="J91" s="829"/>
      <c r="K91" s="832"/>
      <c r="M91" s="104"/>
      <c r="N91" s="104"/>
    </row>
    <row r="92" spans="1:14" ht="16.5" thickBot="1" x14ac:dyDescent="0.3">
      <c r="B92" s="834"/>
      <c r="C92" s="594"/>
      <c r="D92" s="594"/>
      <c r="E92" s="835"/>
      <c r="F92" s="836"/>
      <c r="G92" s="836"/>
      <c r="H92" s="836"/>
      <c r="I92" s="837"/>
      <c r="J92" s="837"/>
      <c r="K92" s="838"/>
      <c r="M92" s="104"/>
      <c r="N92" s="104"/>
    </row>
    <row r="93" spans="1:14" ht="27" thickBot="1" x14ac:dyDescent="0.3">
      <c r="B93" s="1142" t="s">
        <v>264</v>
      </c>
      <c r="C93" s="1149"/>
      <c r="D93" s="1150"/>
      <c r="E93" s="742" t="s">
        <v>178</v>
      </c>
      <c r="F93" s="746" t="s">
        <v>183</v>
      </c>
      <c r="G93" s="839" t="s">
        <v>179</v>
      </c>
      <c r="H93" s="748" t="s">
        <v>180</v>
      </c>
      <c r="I93" s="751" t="s">
        <v>1</v>
      </c>
      <c r="J93" s="751" t="s">
        <v>2</v>
      </c>
      <c r="K93" s="751" t="s">
        <v>181</v>
      </c>
      <c r="L93" s="12"/>
      <c r="M93" s="104"/>
      <c r="N93" s="104"/>
    </row>
    <row r="94" spans="1:14" ht="16.5" thickBot="1" x14ac:dyDescent="0.3">
      <c r="A94" s="819">
        <v>24</v>
      </c>
      <c r="B94" s="1142" t="s">
        <v>188</v>
      </c>
      <c r="C94" s="1167"/>
      <c r="D94" s="1168"/>
      <c r="E94" s="851"/>
      <c r="F94" s="852"/>
      <c r="G94" s="853"/>
      <c r="H94" s="922"/>
      <c r="I94" s="852"/>
      <c r="J94" s="852"/>
      <c r="K94" s="852"/>
      <c r="M94" s="104"/>
      <c r="N94" s="104"/>
    </row>
    <row r="95" spans="1:14" x14ac:dyDescent="0.25">
      <c r="B95" s="929"/>
      <c r="C95" s="930"/>
      <c r="D95" s="931" t="s">
        <v>45</v>
      </c>
      <c r="E95" s="854">
        <v>1560</v>
      </c>
      <c r="F95" s="932">
        <v>0</v>
      </c>
      <c r="G95" s="933">
        <v>0</v>
      </c>
      <c r="H95" s="934">
        <f>G95-F95</f>
        <v>0</v>
      </c>
      <c r="I95" s="935">
        <v>0</v>
      </c>
      <c r="J95" s="936">
        <v>0</v>
      </c>
      <c r="K95" s="935">
        <v>0</v>
      </c>
      <c r="M95" s="104"/>
      <c r="N95" s="104"/>
    </row>
    <row r="96" spans="1:14" s="12" customFormat="1" ht="18" x14ac:dyDescent="0.25">
      <c r="A96" s="819"/>
      <c r="B96" s="937"/>
      <c r="C96" s="938"/>
      <c r="D96" s="939" t="s">
        <v>47</v>
      </c>
      <c r="E96" s="935">
        <v>2200</v>
      </c>
      <c r="F96" s="940">
        <v>0</v>
      </c>
      <c r="G96" s="941">
        <v>0</v>
      </c>
      <c r="H96" s="934">
        <f>G96-F96</f>
        <v>0</v>
      </c>
      <c r="I96" s="942">
        <v>0</v>
      </c>
      <c r="J96" s="943">
        <v>0</v>
      </c>
      <c r="K96" s="942">
        <v>0</v>
      </c>
      <c r="L96" s="1"/>
    </row>
    <row r="97" spans="1:14" x14ac:dyDescent="0.25">
      <c r="B97" s="937"/>
      <c r="C97" s="938"/>
      <c r="D97" s="939" t="s">
        <v>48</v>
      </c>
      <c r="E97" s="935">
        <v>623</v>
      </c>
      <c r="F97" s="940">
        <v>0</v>
      </c>
      <c r="G97" s="941">
        <v>0</v>
      </c>
      <c r="H97" s="934">
        <f>G97-F97</f>
        <v>0</v>
      </c>
      <c r="I97" s="942">
        <v>0</v>
      </c>
      <c r="J97" s="943">
        <v>0</v>
      </c>
      <c r="K97" s="942">
        <v>0</v>
      </c>
      <c r="M97" s="104"/>
      <c r="N97" s="104"/>
    </row>
    <row r="98" spans="1:14" ht="16.5" thickBot="1" x14ac:dyDescent="0.3">
      <c r="B98" s="944"/>
      <c r="C98" s="945"/>
      <c r="D98" s="946" t="s">
        <v>49</v>
      </c>
      <c r="E98" s="947">
        <v>3114</v>
      </c>
      <c r="F98" s="948">
        <v>0</v>
      </c>
      <c r="G98" s="949">
        <v>0</v>
      </c>
      <c r="H98" s="950">
        <f>G98-F98</f>
        <v>0</v>
      </c>
      <c r="I98" s="951">
        <v>0</v>
      </c>
      <c r="J98" s="952">
        <v>0</v>
      </c>
      <c r="K98" s="951">
        <v>0</v>
      </c>
      <c r="M98" s="104"/>
      <c r="N98" s="104"/>
    </row>
    <row r="99" spans="1:14" ht="16.5" thickBot="1" x14ac:dyDescent="0.3">
      <c r="B99" s="953"/>
      <c r="C99" s="954"/>
      <c r="D99" s="955" t="s">
        <v>39</v>
      </c>
      <c r="E99" s="758">
        <f t="shared" ref="E99:G99" si="5">SUM(E95:E98)</f>
        <v>7497</v>
      </c>
      <c r="F99" s="756">
        <f t="shared" si="5"/>
        <v>0</v>
      </c>
      <c r="G99" s="923">
        <f t="shared" si="5"/>
        <v>0</v>
      </c>
      <c r="H99" s="759">
        <f>G99-F99</f>
        <v>0</v>
      </c>
      <c r="I99" s="758">
        <f>SUM(I95:I98)</f>
        <v>0</v>
      </c>
      <c r="J99" s="956">
        <f>SUM(J95:J98)</f>
        <v>0</v>
      </c>
      <c r="K99" s="756">
        <f>SUM(K95:K98)</f>
        <v>0</v>
      </c>
      <c r="M99" s="104"/>
      <c r="N99" s="104"/>
    </row>
    <row r="100" spans="1:14" x14ac:dyDescent="0.25">
      <c r="A100" s="957"/>
      <c r="B100" s="957"/>
      <c r="C100" s="957"/>
      <c r="D100" s="958"/>
      <c r="E100" s="959"/>
      <c r="F100" s="959"/>
      <c r="G100" s="959"/>
      <c r="H100" s="959"/>
      <c r="I100" s="959"/>
      <c r="J100" s="959"/>
      <c r="K100" s="959"/>
      <c r="L100" s="392"/>
      <c r="M100" s="104"/>
      <c r="N100" s="104"/>
    </row>
    <row r="101" spans="1:14" x14ac:dyDescent="0.25">
      <c r="A101" s="957"/>
      <c r="B101" s="957"/>
      <c r="C101" s="957"/>
      <c r="D101" s="958"/>
      <c r="E101" s="959"/>
      <c r="F101" s="959"/>
      <c r="G101" s="959"/>
      <c r="H101" s="959"/>
      <c r="I101" s="959"/>
      <c r="J101" s="959"/>
      <c r="K101" s="959"/>
      <c r="L101" s="392"/>
      <c r="M101" s="104"/>
      <c r="N101" s="104"/>
    </row>
    <row r="102" spans="1:14" x14ac:dyDescent="0.25">
      <c r="A102" s="957"/>
      <c r="B102" s="957"/>
      <c r="C102" s="957"/>
      <c r="D102" s="958"/>
      <c r="E102" s="959"/>
      <c r="F102" s="959"/>
      <c r="G102" s="959"/>
      <c r="H102" s="959"/>
      <c r="I102" s="959"/>
      <c r="J102" s="959"/>
      <c r="K102" s="959"/>
      <c r="L102" s="392"/>
      <c r="M102" s="104"/>
      <c r="N102" s="104"/>
    </row>
    <row r="103" spans="1:14" x14ac:dyDescent="0.25">
      <c r="A103" s="957"/>
      <c r="B103" s="957"/>
      <c r="C103" s="957"/>
      <c r="D103" s="958"/>
      <c r="E103" s="959"/>
      <c r="F103" s="959"/>
      <c r="G103" s="959"/>
      <c r="H103" s="959"/>
      <c r="I103" s="959"/>
      <c r="J103" s="959"/>
      <c r="K103" s="959"/>
      <c r="L103" s="392"/>
      <c r="M103" s="104"/>
      <c r="N103" s="104"/>
    </row>
    <row r="104" spans="1:14" x14ac:dyDescent="0.25">
      <c r="A104" s="957"/>
      <c r="B104" s="957"/>
      <c r="C104" s="957"/>
      <c r="D104" s="958"/>
      <c r="E104" s="959"/>
      <c r="F104" s="959"/>
      <c r="G104" s="959"/>
      <c r="H104" s="959"/>
      <c r="I104" s="959"/>
      <c r="J104" s="959"/>
      <c r="K104" s="959"/>
      <c r="L104" s="392"/>
      <c r="M104" s="104"/>
      <c r="N104" s="104"/>
    </row>
    <row r="105" spans="1:14" x14ac:dyDescent="0.25">
      <c r="A105" s="957"/>
      <c r="B105" s="957"/>
      <c r="C105" s="957"/>
      <c r="D105" s="958"/>
      <c r="E105" s="959"/>
      <c r="F105" s="959"/>
      <c r="G105" s="959"/>
      <c r="H105" s="959"/>
      <c r="I105" s="959"/>
      <c r="J105" s="959"/>
      <c r="K105" s="959"/>
      <c r="L105" s="392"/>
      <c r="M105" s="104"/>
      <c r="N105" s="104"/>
    </row>
    <row r="106" spans="1:14" x14ac:dyDescent="0.25">
      <c r="A106" s="957"/>
      <c r="B106" s="957"/>
      <c r="C106" s="957"/>
      <c r="D106" s="958"/>
      <c r="E106" s="959"/>
      <c r="F106" s="959"/>
      <c r="G106" s="959"/>
      <c r="H106" s="959"/>
      <c r="I106" s="959"/>
      <c r="J106" s="959"/>
      <c r="K106" s="959"/>
      <c r="L106" s="392"/>
      <c r="M106" s="104"/>
      <c r="N106" s="104"/>
    </row>
    <row r="107" spans="1:14" x14ac:dyDescent="0.25">
      <c r="A107" s="957"/>
      <c r="B107" s="957"/>
      <c r="C107" s="957"/>
      <c r="D107" s="958"/>
      <c r="E107" s="959"/>
      <c r="F107" s="959"/>
      <c r="G107" s="959"/>
      <c r="H107" s="959"/>
      <c r="I107" s="959"/>
      <c r="J107" s="959"/>
      <c r="K107" s="959"/>
      <c r="L107" s="392"/>
      <c r="M107" s="104"/>
      <c r="N107" s="104"/>
    </row>
    <row r="108" spans="1:14" x14ac:dyDescent="0.25">
      <c r="A108" s="957"/>
      <c r="B108" s="957"/>
      <c r="C108" s="957"/>
      <c r="D108" s="958"/>
      <c r="E108" s="959"/>
      <c r="F108" s="959"/>
      <c r="G108" s="959"/>
      <c r="H108" s="959"/>
      <c r="I108" s="959"/>
      <c r="J108" s="959"/>
      <c r="K108" s="959"/>
      <c r="L108" s="392"/>
      <c r="M108" s="104"/>
      <c r="N108" s="104"/>
    </row>
    <row r="109" spans="1:14" x14ac:dyDescent="0.25">
      <c r="A109" s="957"/>
      <c r="B109" s="957"/>
      <c r="C109" s="957"/>
      <c r="D109" s="958"/>
      <c r="E109" s="959"/>
      <c r="F109" s="959"/>
      <c r="G109" s="959"/>
      <c r="H109" s="959"/>
      <c r="I109" s="959"/>
      <c r="J109" s="959"/>
      <c r="K109" s="959"/>
      <c r="L109" s="392"/>
      <c r="M109" s="104"/>
      <c r="N109" s="104"/>
    </row>
    <row r="110" spans="1:14" x14ac:dyDescent="0.25">
      <c r="A110" s="957"/>
      <c r="B110" s="957"/>
      <c r="C110" s="957"/>
      <c r="D110" s="958"/>
      <c r="E110" s="959"/>
      <c r="F110" s="959"/>
      <c r="G110" s="959"/>
      <c r="H110" s="959"/>
      <c r="I110" s="959"/>
      <c r="J110" s="959"/>
      <c r="K110" s="959"/>
      <c r="L110" s="392"/>
      <c r="M110" s="104"/>
      <c r="N110" s="104"/>
    </row>
    <row r="111" spans="1:14" ht="18.75" x14ac:dyDescent="0.3">
      <c r="A111" s="957"/>
      <c r="B111" s="1078" t="s">
        <v>50</v>
      </c>
      <c r="C111" s="960"/>
      <c r="D111" s="961"/>
      <c r="E111" s="959"/>
      <c r="F111" s="959"/>
      <c r="G111" s="959"/>
      <c r="H111" s="959"/>
      <c r="I111" s="959"/>
      <c r="J111" s="959"/>
      <c r="K111" s="959"/>
      <c r="L111" s="392"/>
      <c r="M111" s="104"/>
      <c r="N111" s="104"/>
    </row>
    <row r="112" spans="1:14" x14ac:dyDescent="0.25">
      <c r="A112" s="957"/>
      <c r="B112" s="957"/>
      <c r="C112" s="957"/>
      <c r="D112" s="958"/>
      <c r="E112" s="959"/>
      <c r="F112" s="959"/>
      <c r="G112" s="959"/>
      <c r="H112" s="959"/>
      <c r="I112" s="959"/>
      <c r="J112" s="959"/>
      <c r="K112" s="959"/>
      <c r="L112" s="392"/>
      <c r="M112" s="104"/>
      <c r="N112" s="104"/>
    </row>
    <row r="113" spans="1:15" ht="16.5" thickBot="1" x14ac:dyDescent="0.3">
      <c r="A113" s="957"/>
      <c r="B113" s="957"/>
      <c r="C113" s="957"/>
      <c r="D113" s="958"/>
      <c r="E113" s="959"/>
      <c r="F113" s="959"/>
      <c r="G113" s="959"/>
      <c r="H113" s="959"/>
      <c r="I113" s="959"/>
      <c r="J113" s="959"/>
      <c r="K113" s="959"/>
      <c r="L113" s="392"/>
      <c r="M113" s="104"/>
      <c r="N113" s="104"/>
    </row>
    <row r="114" spans="1:15" ht="27" thickBot="1" x14ac:dyDescent="0.3">
      <c r="B114" s="1169" t="s">
        <v>282</v>
      </c>
      <c r="C114" s="1151"/>
      <c r="D114" s="1152"/>
      <c r="E114" s="742" t="s">
        <v>178</v>
      </c>
      <c r="F114" s="746" t="s">
        <v>183</v>
      </c>
      <c r="G114" s="839" t="s">
        <v>179</v>
      </c>
      <c r="H114" s="748" t="s">
        <v>180</v>
      </c>
      <c r="I114" s="751" t="s">
        <v>1</v>
      </c>
      <c r="J114" s="751" t="s">
        <v>2</v>
      </c>
      <c r="K114" s="751" t="s">
        <v>181</v>
      </c>
      <c r="M114" s="104"/>
      <c r="N114" s="104"/>
    </row>
    <row r="115" spans="1:15" x14ac:dyDescent="0.25">
      <c r="A115" s="819">
        <v>25</v>
      </c>
      <c r="B115" s="967"/>
      <c r="C115" s="968"/>
      <c r="D115" s="969" t="s">
        <v>51</v>
      </c>
      <c r="E115" s="970">
        <v>142207</v>
      </c>
      <c r="F115" s="852">
        <v>102516</v>
      </c>
      <c r="G115" s="853">
        <v>96892</v>
      </c>
      <c r="H115" s="922">
        <f>G115-F115</f>
        <v>-5624</v>
      </c>
      <c r="I115" s="971">
        <v>90486</v>
      </c>
      <c r="J115" s="972">
        <v>91667</v>
      </c>
      <c r="K115" s="971">
        <v>92848</v>
      </c>
      <c r="M115" s="104"/>
      <c r="N115" s="104"/>
    </row>
    <row r="116" spans="1:15" x14ac:dyDescent="0.25">
      <c r="A116" s="819">
        <v>26</v>
      </c>
      <c r="B116" s="937"/>
      <c r="C116" s="938"/>
      <c r="D116" s="939" t="s">
        <v>52</v>
      </c>
      <c r="E116" s="935">
        <v>8262</v>
      </c>
      <c r="F116" s="796">
        <v>2701</v>
      </c>
      <c r="G116" s="973">
        <v>1733</v>
      </c>
      <c r="H116" s="934">
        <f>G116-F116</f>
        <v>-968</v>
      </c>
      <c r="I116" s="942">
        <v>0</v>
      </c>
      <c r="J116" s="943">
        <v>0</v>
      </c>
      <c r="K116" s="942">
        <v>0</v>
      </c>
      <c r="M116" s="104"/>
      <c r="N116" s="104"/>
    </row>
    <row r="117" spans="1:15" ht="16.5" thickBot="1" x14ac:dyDescent="0.3">
      <c r="A117" s="819">
        <v>27</v>
      </c>
      <c r="B117" s="944"/>
      <c r="C117" s="945"/>
      <c r="D117" s="946" t="s">
        <v>53</v>
      </c>
      <c r="E117" s="974">
        <v>2206</v>
      </c>
      <c r="F117" s="796">
        <v>1548</v>
      </c>
      <c r="G117" s="855">
        <v>1579</v>
      </c>
      <c r="H117" s="950">
        <f>G117-F117</f>
        <v>31</v>
      </c>
      <c r="I117" s="975">
        <v>1579</v>
      </c>
      <c r="J117" s="952">
        <v>1579</v>
      </c>
      <c r="K117" s="975">
        <v>1579</v>
      </c>
      <c r="M117" s="104"/>
      <c r="N117" s="104"/>
    </row>
    <row r="118" spans="1:15" ht="16.5" thickBot="1" x14ac:dyDescent="0.3">
      <c r="B118" s="865"/>
      <c r="C118" s="866"/>
      <c r="D118" s="976" t="s">
        <v>39</v>
      </c>
      <c r="E118" s="759">
        <f t="shared" ref="E118:G118" si="6">SUM(E115:E117)</f>
        <v>152675</v>
      </c>
      <c r="F118" s="756">
        <f t="shared" si="6"/>
        <v>106765</v>
      </c>
      <c r="G118" s="923">
        <f t="shared" si="6"/>
        <v>100204</v>
      </c>
      <c r="H118" s="924">
        <f>G118-F118</f>
        <v>-6561</v>
      </c>
      <c r="I118" s="756">
        <f>SUM(I115:I117)</f>
        <v>92065</v>
      </c>
      <c r="J118" s="977">
        <f>SUM(J115:J117)</f>
        <v>93246</v>
      </c>
      <c r="K118" s="977">
        <f>SUM(K115:K117)</f>
        <v>94427</v>
      </c>
      <c r="M118" s="104"/>
      <c r="N118" s="104"/>
    </row>
    <row r="119" spans="1:15" ht="16.5" thickBot="1" x14ac:dyDescent="0.3">
      <c r="B119" s="1169" t="s">
        <v>283</v>
      </c>
      <c r="C119" s="1151"/>
      <c r="D119" s="1152"/>
      <c r="E119" s="962"/>
      <c r="F119" s="963"/>
      <c r="G119" s="978"/>
      <c r="H119" s="964"/>
      <c r="I119" s="965"/>
      <c r="J119" s="966"/>
      <c r="K119" s="965"/>
      <c r="M119" s="104"/>
      <c r="N119" s="104"/>
    </row>
    <row r="120" spans="1:15" x14ac:dyDescent="0.25">
      <c r="A120" s="819">
        <v>28</v>
      </c>
      <c r="B120" s="967"/>
      <c r="C120" s="968"/>
      <c r="D120" s="969" t="s">
        <v>201</v>
      </c>
      <c r="E120" s="970">
        <v>1518</v>
      </c>
      <c r="F120" s="852">
        <v>1548</v>
      </c>
      <c r="G120" s="853">
        <v>1579</v>
      </c>
      <c r="H120" s="922">
        <f>G120-F120</f>
        <v>31</v>
      </c>
      <c r="I120" s="971">
        <v>1579</v>
      </c>
      <c r="J120" s="972">
        <v>1579</v>
      </c>
      <c r="K120" s="971">
        <v>1579</v>
      </c>
      <c r="M120" s="104"/>
      <c r="N120" s="104"/>
    </row>
    <row r="121" spans="1:15" ht="16.5" thickBot="1" x14ac:dyDescent="0.3">
      <c r="A121" s="819">
        <v>29</v>
      </c>
      <c r="B121" s="937"/>
      <c r="C121" s="938"/>
      <c r="D121" s="939" t="s">
        <v>200</v>
      </c>
      <c r="E121" s="935">
        <v>103</v>
      </c>
      <c r="F121" s="796">
        <v>0</v>
      </c>
      <c r="G121" s="973">
        <v>0</v>
      </c>
      <c r="H121" s="934">
        <f>G121-F121</f>
        <v>0</v>
      </c>
      <c r="I121" s="942">
        <v>0</v>
      </c>
      <c r="J121" s="943">
        <v>0</v>
      </c>
      <c r="K121" s="942">
        <v>0</v>
      </c>
      <c r="M121" s="104"/>
      <c r="N121" s="104"/>
      <c r="O121" s="732"/>
    </row>
    <row r="122" spans="1:15" ht="16.5" thickBot="1" x14ac:dyDescent="0.3">
      <c r="B122" s="865"/>
      <c r="C122" s="866"/>
      <c r="D122" s="976" t="s">
        <v>39</v>
      </c>
      <c r="E122" s="759">
        <f>SUM(E120:E121)</f>
        <v>1621</v>
      </c>
      <c r="F122" s="756">
        <f>SUM(F120:F121)</f>
        <v>1548</v>
      </c>
      <c r="G122" s="923">
        <f>SUM(G120:G121)</f>
        <v>1579</v>
      </c>
      <c r="H122" s="924">
        <f>G122-F122</f>
        <v>31</v>
      </c>
      <c r="I122" s="756">
        <f>SUM(I120:I121)</f>
        <v>1579</v>
      </c>
      <c r="J122" s="977">
        <f>SUM(J120:J121)</f>
        <v>1579</v>
      </c>
      <c r="K122" s="977">
        <f>SUM(K120:K121)</f>
        <v>1579</v>
      </c>
      <c r="M122" s="104"/>
      <c r="N122" s="104"/>
    </row>
    <row r="123" spans="1:15" x14ac:dyDescent="0.25">
      <c r="B123" s="979"/>
      <c r="C123" s="979"/>
      <c r="D123" s="980"/>
      <c r="E123" s="816"/>
      <c r="F123" s="959"/>
      <c r="G123" s="959"/>
      <c r="H123" s="816"/>
      <c r="I123" s="959"/>
      <c r="J123" s="959"/>
      <c r="K123" s="959"/>
      <c r="M123" s="104"/>
      <c r="N123" s="104"/>
    </row>
    <row r="124" spans="1:15" x14ac:dyDescent="0.25">
      <c r="B124" s="979"/>
      <c r="C124" s="979"/>
      <c r="D124" s="980"/>
      <c r="E124" s="816"/>
      <c r="F124" s="959"/>
      <c r="G124" s="959"/>
      <c r="H124" s="816"/>
      <c r="I124" s="959"/>
      <c r="J124" s="959"/>
      <c r="K124" s="959"/>
      <c r="M124" s="104"/>
      <c r="N124" s="104"/>
    </row>
    <row r="125" spans="1:15" x14ac:dyDescent="0.25">
      <c r="B125" s="979"/>
      <c r="C125" s="979"/>
      <c r="D125" s="980"/>
      <c r="E125" s="816"/>
      <c r="F125" s="959"/>
      <c r="G125" s="959"/>
      <c r="H125" s="816"/>
      <c r="I125" s="959"/>
      <c r="J125" s="959"/>
      <c r="K125" s="959"/>
      <c r="M125" s="104"/>
      <c r="N125" s="104"/>
    </row>
    <row r="126" spans="1:15" x14ac:dyDescent="0.25">
      <c r="B126" s="979"/>
      <c r="C126" s="979"/>
      <c r="D126" s="980"/>
      <c r="E126" s="816"/>
      <c r="F126" s="959"/>
      <c r="G126" s="959"/>
      <c r="H126" s="816"/>
      <c r="I126" s="959"/>
      <c r="J126" s="959"/>
      <c r="K126" s="959"/>
      <c r="M126" s="104"/>
      <c r="N126" s="104"/>
    </row>
    <row r="127" spans="1:15" x14ac:dyDescent="0.25">
      <c r="B127" s="979"/>
      <c r="C127" s="979"/>
      <c r="D127" s="980"/>
      <c r="E127" s="816"/>
      <c r="F127" s="959"/>
      <c r="G127" s="959"/>
      <c r="H127" s="816"/>
      <c r="I127" s="959"/>
      <c r="J127" s="959"/>
      <c r="K127" s="959"/>
      <c r="M127" s="208"/>
      <c r="N127" s="104"/>
    </row>
    <row r="128" spans="1:15" x14ac:dyDescent="0.25">
      <c r="B128" s="1170" t="s">
        <v>284</v>
      </c>
      <c r="C128" s="1171"/>
      <c r="D128" s="1171"/>
      <c r="E128" s="816"/>
      <c r="F128" s="959"/>
      <c r="G128" s="959"/>
      <c r="H128" s="816"/>
      <c r="I128" s="959"/>
      <c r="J128" s="959"/>
      <c r="K128" s="959"/>
      <c r="M128" s="104"/>
      <c r="N128" s="104"/>
    </row>
    <row r="129" spans="1:14" x14ac:dyDescent="0.25">
      <c r="B129" s="1171"/>
      <c r="C129" s="1171"/>
      <c r="D129" s="1171"/>
      <c r="E129" s="816"/>
      <c r="F129" s="959"/>
      <c r="G129" s="959"/>
      <c r="H129" s="816"/>
      <c r="I129" s="959"/>
      <c r="J129" s="959"/>
      <c r="K129" s="959"/>
      <c r="M129" s="104"/>
      <c r="N129" s="104"/>
    </row>
    <row r="130" spans="1:14" x14ac:dyDescent="0.25">
      <c r="B130" s="981"/>
      <c r="C130" s="981"/>
      <c r="D130" s="981"/>
      <c r="E130" s="816"/>
      <c r="F130" s="959"/>
      <c r="G130" s="959"/>
      <c r="H130" s="816"/>
      <c r="I130" s="959"/>
      <c r="J130" s="959"/>
      <c r="K130" s="959"/>
      <c r="M130" s="104"/>
      <c r="N130" s="104"/>
    </row>
    <row r="131" spans="1:14" ht="16.5" thickBot="1" x14ac:dyDescent="0.3">
      <c r="B131" s="979"/>
      <c r="C131" s="979"/>
      <c r="D131" s="980"/>
      <c r="E131" s="816"/>
      <c r="F131" s="959"/>
      <c r="G131" s="959"/>
      <c r="H131" s="816"/>
      <c r="I131" s="959"/>
      <c r="J131" s="959"/>
      <c r="K131" s="959"/>
      <c r="M131" s="104"/>
      <c r="N131" s="104"/>
    </row>
    <row r="132" spans="1:14" x14ac:dyDescent="0.25">
      <c r="B132" s="822"/>
      <c r="C132" s="823"/>
      <c r="D132" s="823"/>
      <c r="E132" s="824"/>
      <c r="F132" s="825"/>
      <c r="G132" s="825"/>
      <c r="H132" s="825"/>
      <c r="I132" s="826"/>
      <c r="J132" s="826"/>
      <c r="K132" s="827"/>
      <c r="M132" s="104"/>
      <c r="N132" s="104"/>
    </row>
    <row r="133" spans="1:14" ht="16.5" thickBot="1" x14ac:dyDescent="0.3">
      <c r="B133" s="828"/>
      <c r="C133" s="592"/>
      <c r="D133" s="593" t="s">
        <v>255</v>
      </c>
      <c r="E133" s="833"/>
      <c r="F133" s="831"/>
      <c r="G133" s="831"/>
      <c r="H133" s="831"/>
      <c r="I133" s="829"/>
      <c r="J133" s="829"/>
      <c r="K133" s="832"/>
      <c r="M133" s="104"/>
      <c r="N133" s="104"/>
    </row>
    <row r="134" spans="1:14" x14ac:dyDescent="0.25">
      <c r="B134" s="828"/>
      <c r="C134" s="592"/>
      <c r="D134" s="592"/>
      <c r="E134" s="833"/>
      <c r="F134" s="831"/>
      <c r="G134" s="831"/>
      <c r="H134" s="831"/>
      <c r="I134" s="829"/>
      <c r="J134" s="829"/>
      <c r="K134" s="832"/>
      <c r="M134" s="104"/>
      <c r="N134" s="104"/>
    </row>
    <row r="135" spans="1:14" ht="16.5" thickBot="1" x14ac:dyDescent="0.3">
      <c r="B135" s="834"/>
      <c r="C135" s="594"/>
      <c r="D135" s="594"/>
      <c r="E135" s="835"/>
      <c r="F135" s="836"/>
      <c r="G135" s="836"/>
      <c r="H135" s="836"/>
      <c r="I135" s="837"/>
      <c r="J135" s="837"/>
      <c r="K135" s="838"/>
      <c r="M135" s="104"/>
      <c r="N135" s="104"/>
    </row>
    <row r="136" spans="1:14" x14ac:dyDescent="0.25">
      <c r="B136" s="982"/>
      <c r="C136" s="983" t="s">
        <v>292</v>
      </c>
      <c r="D136" s="983"/>
      <c r="E136" s="984"/>
      <c r="F136" s="985"/>
      <c r="G136" s="985"/>
      <c r="H136" s="985"/>
      <c r="I136" s="986"/>
      <c r="J136" s="986"/>
      <c r="K136" s="987"/>
      <c r="M136" s="104"/>
      <c r="N136" s="104"/>
    </row>
    <row r="137" spans="1:14" ht="16.5" thickBot="1" x14ac:dyDescent="0.3">
      <c r="B137" s="988"/>
      <c r="C137" s="989" t="s">
        <v>268</v>
      </c>
      <c r="D137" s="989"/>
      <c r="E137" s="990"/>
      <c r="F137" s="991"/>
      <c r="G137" s="991"/>
      <c r="H137" s="991"/>
      <c r="I137" s="992"/>
      <c r="J137" s="992"/>
      <c r="K137" s="993"/>
      <c r="M137" s="104"/>
      <c r="N137" s="104"/>
    </row>
    <row r="138" spans="1:14" ht="27" thickBot="1" x14ac:dyDescent="0.3">
      <c r="B138" s="1142" t="s">
        <v>267</v>
      </c>
      <c r="C138" s="1149"/>
      <c r="D138" s="1150"/>
      <c r="E138" s="1079" t="s">
        <v>178</v>
      </c>
      <c r="F138" s="746" t="s">
        <v>183</v>
      </c>
      <c r="G138" s="839" t="s">
        <v>179</v>
      </c>
      <c r="H138" s="994" t="s">
        <v>180</v>
      </c>
      <c r="I138" s="751" t="s">
        <v>1</v>
      </c>
      <c r="J138" s="751" t="s">
        <v>2</v>
      </c>
      <c r="K138" s="751" t="s">
        <v>181</v>
      </c>
      <c r="L138" s="12"/>
      <c r="M138" s="104"/>
      <c r="N138" s="104"/>
    </row>
    <row r="139" spans="1:14" ht="18.75" thickBot="1" x14ac:dyDescent="0.3">
      <c r="A139" s="819">
        <v>30</v>
      </c>
      <c r="B139" s="1142" t="s">
        <v>202</v>
      </c>
      <c r="C139" s="1149"/>
      <c r="D139" s="1150"/>
      <c r="E139" s="995">
        <v>43</v>
      </c>
      <c r="F139" s="880">
        <v>400</v>
      </c>
      <c r="G139" s="881">
        <v>600</v>
      </c>
      <c r="H139" s="882">
        <f>G139-F139</f>
        <v>200</v>
      </c>
      <c r="I139" s="883">
        <v>500</v>
      </c>
      <c r="J139" s="883">
        <v>500</v>
      </c>
      <c r="K139" s="884">
        <v>500</v>
      </c>
      <c r="L139" s="12"/>
      <c r="M139" s="104"/>
      <c r="N139" s="104"/>
    </row>
    <row r="140" spans="1:14" ht="18.75" thickBot="1" x14ac:dyDescent="0.3">
      <c r="A140" s="819">
        <v>31</v>
      </c>
      <c r="B140" s="1142" t="s">
        <v>197</v>
      </c>
      <c r="C140" s="1149"/>
      <c r="D140" s="1150"/>
      <c r="E140" s="996">
        <v>133</v>
      </c>
      <c r="F140" s="886">
        <v>146</v>
      </c>
      <c r="G140" s="887">
        <v>145</v>
      </c>
      <c r="H140" s="888">
        <f>G140-F140</f>
        <v>-1</v>
      </c>
      <c r="I140" s="889">
        <v>145</v>
      </c>
      <c r="J140" s="889">
        <v>145</v>
      </c>
      <c r="K140" s="890">
        <v>145</v>
      </c>
      <c r="L140" s="12"/>
      <c r="M140" s="104"/>
      <c r="N140" s="104"/>
    </row>
    <row r="141" spans="1:14" ht="18.75" thickBot="1" x14ac:dyDescent="0.3">
      <c r="A141" s="819">
        <v>32</v>
      </c>
      <c r="B141" s="1142" t="s">
        <v>196</v>
      </c>
      <c r="C141" s="1149"/>
      <c r="D141" s="1150"/>
      <c r="E141" s="997">
        <v>161</v>
      </c>
      <c r="F141" s="998">
        <v>150</v>
      </c>
      <c r="G141" s="999">
        <v>330</v>
      </c>
      <c r="H141" s="900">
        <f>G141-F141</f>
        <v>180</v>
      </c>
      <c r="I141" s="897">
        <v>330</v>
      </c>
      <c r="J141" s="897">
        <v>330</v>
      </c>
      <c r="K141" s="1000">
        <v>330</v>
      </c>
      <c r="L141" s="12"/>
      <c r="M141" s="104"/>
      <c r="N141" s="104"/>
    </row>
    <row r="142" spans="1:14" ht="16.5" thickBot="1" x14ac:dyDescent="0.3">
      <c r="B142" s="865"/>
      <c r="C142" s="866"/>
      <c r="D142" s="920" t="s">
        <v>39</v>
      </c>
      <c r="E142" s="1001">
        <f>SUM(E139:E141)</f>
        <v>337</v>
      </c>
      <c r="F142" s="1001">
        <f>SUM(F139:F141)</f>
        <v>696</v>
      </c>
      <c r="G142" s="1002">
        <f>SUM(G139:G141)</f>
        <v>1075</v>
      </c>
      <c r="H142" s="1003">
        <f>G142-F142</f>
        <v>379</v>
      </c>
      <c r="I142" s="1001">
        <f>SUM(I139:I141)</f>
        <v>975</v>
      </c>
      <c r="J142" s="1001">
        <f>SUM(J139:J141)</f>
        <v>975</v>
      </c>
      <c r="K142" s="1001">
        <f>SUM(K139:K141)</f>
        <v>975</v>
      </c>
      <c r="M142" s="104"/>
      <c r="N142" s="104"/>
    </row>
    <row r="143" spans="1:14" s="12" customFormat="1" ht="18" x14ac:dyDescent="0.25">
      <c r="A143" s="819"/>
      <c r="B143" s="982"/>
      <c r="C143" s="983" t="s">
        <v>291</v>
      </c>
      <c r="D143" s="983"/>
      <c r="E143" s="984"/>
      <c r="F143" s="1004"/>
      <c r="G143" s="1004"/>
      <c r="H143" s="1004"/>
      <c r="I143" s="1005"/>
      <c r="J143" s="986"/>
      <c r="K143" s="987"/>
      <c r="L143" s="1"/>
    </row>
    <row r="144" spans="1:14" s="12" customFormat="1" ht="18.75" thickBot="1" x14ac:dyDescent="0.3">
      <c r="A144" s="819"/>
      <c r="B144" s="988"/>
      <c r="C144" s="989" t="s">
        <v>289</v>
      </c>
      <c r="D144" s="989"/>
      <c r="E144" s="990"/>
      <c r="F144" s="991"/>
      <c r="G144" s="991"/>
      <c r="H144" s="991"/>
      <c r="I144" s="992"/>
      <c r="J144" s="992"/>
      <c r="K144" s="993"/>
      <c r="L144" s="1"/>
    </row>
    <row r="145" spans="1:16" ht="27" thickBot="1" x14ac:dyDescent="0.3">
      <c r="B145" s="1142" t="s">
        <v>195</v>
      </c>
      <c r="C145" s="1149"/>
      <c r="D145" s="1150"/>
      <c r="E145" s="742" t="s">
        <v>178</v>
      </c>
      <c r="F145" s="746" t="s">
        <v>183</v>
      </c>
      <c r="G145" s="839" t="s">
        <v>179</v>
      </c>
      <c r="H145" s="748" t="s">
        <v>180</v>
      </c>
      <c r="I145" s="840" t="s">
        <v>1</v>
      </c>
      <c r="J145" s="751" t="s">
        <v>2</v>
      </c>
      <c r="K145" s="751" t="s">
        <v>181</v>
      </c>
      <c r="L145" s="12"/>
      <c r="M145" s="104"/>
      <c r="N145" s="104"/>
    </row>
    <row r="146" spans="1:16" ht="18.75" thickBot="1" x14ac:dyDescent="0.3">
      <c r="A146" s="819">
        <v>33</v>
      </c>
      <c r="B146" s="1142" t="s">
        <v>202</v>
      </c>
      <c r="C146" s="1149"/>
      <c r="D146" s="1150"/>
      <c r="E146" s="1006">
        <v>629</v>
      </c>
      <c r="F146" s="1007">
        <v>80</v>
      </c>
      <c r="G146" s="1008">
        <v>80</v>
      </c>
      <c r="H146" s="1009">
        <f>G146-F146</f>
        <v>0</v>
      </c>
      <c r="I146" s="1010">
        <v>80</v>
      </c>
      <c r="J146" s="1011">
        <v>80</v>
      </c>
      <c r="K146" s="1011">
        <v>80</v>
      </c>
      <c r="L146" s="12"/>
      <c r="M146" s="392"/>
      <c r="N146" s="392"/>
      <c r="O146" s="169"/>
      <c r="P146" s="169"/>
    </row>
    <row r="147" spans="1:16" ht="18.75" thickBot="1" x14ac:dyDescent="0.3">
      <c r="A147" s="819">
        <v>34</v>
      </c>
      <c r="B147" s="1012" t="s">
        <v>207</v>
      </c>
      <c r="C147" s="1013"/>
      <c r="D147" s="1014"/>
      <c r="E147" s="1015">
        <v>59</v>
      </c>
      <c r="F147" s="1016">
        <v>85</v>
      </c>
      <c r="G147" s="1017">
        <v>85</v>
      </c>
      <c r="H147" s="1018">
        <f>G147-F147</f>
        <v>0</v>
      </c>
      <c r="I147" s="1019">
        <v>85</v>
      </c>
      <c r="J147" s="1020">
        <v>85</v>
      </c>
      <c r="K147" s="1020">
        <v>85</v>
      </c>
      <c r="L147" s="12"/>
      <c r="M147" s="740"/>
      <c r="N147" s="741"/>
      <c r="O147" s="741"/>
      <c r="P147" s="169"/>
    </row>
    <row r="148" spans="1:16" s="12" customFormat="1" ht="18.75" thickBot="1" x14ac:dyDescent="0.3">
      <c r="A148" s="819">
        <v>35</v>
      </c>
      <c r="B148" s="1012" t="s">
        <v>206</v>
      </c>
      <c r="C148" s="1013"/>
      <c r="D148" s="1014"/>
      <c r="E148" s="1021">
        <v>1309</v>
      </c>
      <c r="F148" s="1022">
        <v>1588</v>
      </c>
      <c r="G148" s="1023">
        <v>1610</v>
      </c>
      <c r="H148" s="1024">
        <f>G148-F148</f>
        <v>22</v>
      </c>
      <c r="I148" s="1025">
        <v>1610</v>
      </c>
      <c r="J148" s="1026">
        <v>1610</v>
      </c>
      <c r="K148" s="1027">
        <v>1610</v>
      </c>
      <c r="L148" s="577"/>
      <c r="M148" s="1160"/>
      <c r="N148" s="1162"/>
      <c r="O148" s="1162"/>
      <c r="P148" s="737"/>
    </row>
    <row r="149" spans="1:16" s="12" customFormat="1" ht="18.75" thickBot="1" x14ac:dyDescent="0.3">
      <c r="A149" s="819"/>
      <c r="B149" s="865"/>
      <c r="C149" s="866"/>
      <c r="D149" s="750" t="s">
        <v>39</v>
      </c>
      <c r="E149" s="758">
        <f>SUM(E146:E148)</f>
        <v>1997</v>
      </c>
      <c r="F149" s="758">
        <f>SUM(F146:F148)</f>
        <v>1753</v>
      </c>
      <c r="G149" s="923">
        <f>SUM(G146:G148)</f>
        <v>1775</v>
      </c>
      <c r="H149" s="759">
        <f t="shared" ref="H149" si="7">SUM(H146:H148)</f>
        <v>22</v>
      </c>
      <c r="I149" s="758">
        <f>SUM(I146:I148)</f>
        <v>1775</v>
      </c>
      <c r="J149" s="758">
        <f>SUM(J146:J148)</f>
        <v>1775</v>
      </c>
      <c r="K149" s="758">
        <f>SUM(K146:K148)</f>
        <v>1775</v>
      </c>
      <c r="L149" s="1"/>
      <c r="M149" s="1160"/>
      <c r="N149" s="1161"/>
      <c r="O149" s="1161"/>
      <c r="P149" s="737"/>
    </row>
    <row r="150" spans="1:16" s="12" customFormat="1" ht="18" x14ac:dyDescent="0.25">
      <c r="A150" s="819"/>
      <c r="B150" s="982"/>
      <c r="C150" s="595" t="s">
        <v>295</v>
      </c>
      <c r="D150" s="595"/>
      <c r="E150" s="596"/>
      <c r="F150" s="985"/>
      <c r="G150" s="985"/>
      <c r="H150" s="985"/>
      <c r="I150" s="986"/>
      <c r="J150" s="986"/>
      <c r="K150" s="987"/>
      <c r="L150" s="1"/>
      <c r="M150" s="1160"/>
      <c r="N150" s="1162"/>
      <c r="O150" s="1162"/>
      <c r="P150" s="737"/>
    </row>
    <row r="151" spans="1:16" ht="16.5" thickBot="1" x14ac:dyDescent="0.3">
      <c r="B151" s="988"/>
      <c r="C151" s="989" t="s">
        <v>287</v>
      </c>
      <c r="D151" s="989"/>
      <c r="E151" s="990"/>
      <c r="F151" s="991"/>
      <c r="G151" s="991"/>
      <c r="H151" s="991"/>
      <c r="I151" s="992"/>
      <c r="J151" s="992"/>
      <c r="K151" s="993"/>
      <c r="M151" s="1160"/>
      <c r="N151" s="1162"/>
      <c r="O151" s="1162"/>
      <c r="P151" s="169"/>
    </row>
    <row r="152" spans="1:16" ht="27" thickBot="1" x14ac:dyDescent="0.3">
      <c r="B152" s="1142" t="s">
        <v>195</v>
      </c>
      <c r="C152" s="1149"/>
      <c r="D152" s="1150"/>
      <c r="E152" s="742" t="s">
        <v>178</v>
      </c>
      <c r="F152" s="746" t="s">
        <v>183</v>
      </c>
      <c r="G152" s="839" t="s">
        <v>179</v>
      </c>
      <c r="H152" s="994" t="s">
        <v>180</v>
      </c>
      <c r="I152" s="751" t="s">
        <v>1</v>
      </c>
      <c r="J152" s="976" t="s">
        <v>2</v>
      </c>
      <c r="K152" s="751" t="s">
        <v>181</v>
      </c>
      <c r="L152" s="12"/>
      <c r="M152" s="1163"/>
      <c r="N152" s="1164"/>
      <c r="O152" s="1164"/>
      <c r="P152" s="169"/>
    </row>
    <row r="153" spans="1:16" ht="18.75" thickBot="1" x14ac:dyDescent="0.3">
      <c r="A153" s="819">
        <v>36</v>
      </c>
      <c r="B153" s="1142" t="s">
        <v>197</v>
      </c>
      <c r="C153" s="1149"/>
      <c r="D153" s="1150"/>
      <c r="E153" s="1015">
        <v>1200</v>
      </c>
      <c r="F153" s="1016">
        <v>0</v>
      </c>
      <c r="G153" s="1017">
        <v>6</v>
      </c>
      <c r="H153" s="1018">
        <f t="shared" ref="H153:H155" si="8">G153-F153</f>
        <v>6</v>
      </c>
      <c r="I153" s="1109">
        <v>6</v>
      </c>
      <c r="J153" s="1028">
        <v>6</v>
      </c>
      <c r="K153" s="1020">
        <v>6</v>
      </c>
      <c r="L153" s="12"/>
      <c r="M153" s="392"/>
      <c r="N153" s="392"/>
      <c r="O153" s="169"/>
      <c r="P153" s="169"/>
    </row>
    <row r="154" spans="1:16" s="12" customFormat="1" ht="18.75" thickBot="1" x14ac:dyDescent="0.3">
      <c r="A154" s="819">
        <v>37</v>
      </c>
      <c r="B154" s="1142" t="s">
        <v>196</v>
      </c>
      <c r="C154" s="1149"/>
      <c r="D154" s="1150"/>
      <c r="E154" s="1029">
        <v>23413</v>
      </c>
      <c r="F154" s="1030">
        <v>26565</v>
      </c>
      <c r="G154" s="1031">
        <v>22680</v>
      </c>
      <c r="H154" s="1018">
        <f t="shared" si="8"/>
        <v>-3885</v>
      </c>
      <c r="I154" s="1032">
        <v>16073</v>
      </c>
      <c r="J154" s="1033">
        <v>17266</v>
      </c>
      <c r="K154" s="1032">
        <v>18442</v>
      </c>
      <c r="L154" s="577"/>
    </row>
    <row r="155" spans="1:16" s="12" customFormat="1" ht="18.75" thickBot="1" x14ac:dyDescent="0.3">
      <c r="A155" s="819"/>
      <c r="B155" s="865"/>
      <c r="C155" s="866"/>
      <c r="D155" s="750" t="s">
        <v>39</v>
      </c>
      <c r="E155" s="758">
        <f>SUM(E153:E154)</f>
        <v>24613</v>
      </c>
      <c r="F155" s="758">
        <f>SUM(F153:F154)</f>
        <v>26565</v>
      </c>
      <c r="G155" s="923">
        <f>SUM(G153:G154)</f>
        <v>22686</v>
      </c>
      <c r="H155" s="759">
        <f t="shared" si="8"/>
        <v>-3879</v>
      </c>
      <c r="I155" s="758">
        <f>SUM(I153:I154)</f>
        <v>16079</v>
      </c>
      <c r="J155" s="758">
        <f>SUM(J153:J154)</f>
        <v>17272</v>
      </c>
      <c r="K155" s="758">
        <f>SUM(K153:K154)</f>
        <v>18448</v>
      </c>
      <c r="L155" s="1"/>
    </row>
    <row r="156" spans="1:16" s="12" customFormat="1" ht="18" x14ac:dyDescent="0.25">
      <c r="A156" s="819"/>
      <c r="B156" s="979"/>
      <c r="C156" s="979"/>
      <c r="D156" s="980"/>
      <c r="E156" s="816"/>
      <c r="F156" s="816"/>
      <c r="G156" s="959"/>
      <c r="H156" s="816"/>
      <c r="I156" s="816"/>
      <c r="J156" s="816"/>
      <c r="K156" s="816"/>
      <c r="L156" s="1"/>
    </row>
    <row r="157" spans="1:16" s="12" customFormat="1" ht="18" x14ac:dyDescent="0.25">
      <c r="A157" s="819"/>
      <c r="B157" s="979"/>
      <c r="C157" s="979"/>
      <c r="D157" s="980"/>
      <c r="E157" s="816"/>
      <c r="F157" s="816"/>
      <c r="G157" s="959"/>
      <c r="H157" s="816"/>
      <c r="I157" s="816"/>
      <c r="J157" s="816"/>
      <c r="K157" s="816"/>
      <c r="L157" s="1"/>
    </row>
    <row r="158" spans="1:16" s="12" customFormat="1" ht="18" x14ac:dyDescent="0.25">
      <c r="A158" s="819"/>
      <c r="B158" s="979"/>
      <c r="C158" s="979"/>
      <c r="D158" s="980"/>
      <c r="E158" s="816"/>
      <c r="F158" s="816"/>
      <c r="G158" s="959"/>
      <c r="H158" s="816"/>
      <c r="I158" s="816"/>
      <c r="J158" s="816"/>
      <c r="K158" s="816"/>
      <c r="L158" s="1"/>
    </row>
    <row r="159" spans="1:16" s="12" customFormat="1" ht="18" x14ac:dyDescent="0.25">
      <c r="A159" s="819"/>
      <c r="B159" s="979"/>
      <c r="C159" s="979"/>
      <c r="D159" s="980"/>
      <c r="E159" s="816"/>
      <c r="F159" s="816"/>
      <c r="G159" s="959"/>
      <c r="H159" s="816"/>
      <c r="I159" s="816"/>
      <c r="J159" s="816"/>
      <c r="K159" s="816"/>
      <c r="L159" s="1"/>
    </row>
    <row r="160" spans="1:16" s="12" customFormat="1" ht="18" x14ac:dyDescent="0.25">
      <c r="A160" s="819"/>
      <c r="B160" s="979"/>
      <c r="C160" s="979"/>
      <c r="D160" s="980"/>
      <c r="E160" s="816"/>
      <c r="F160" s="816"/>
      <c r="G160" s="815"/>
      <c r="H160" s="816"/>
      <c r="I160" s="816"/>
      <c r="J160" s="816"/>
      <c r="K160" s="816"/>
      <c r="L160" s="1"/>
    </row>
    <row r="161" spans="1:14" s="12" customFormat="1" ht="18.75" thickBot="1" x14ac:dyDescent="0.3">
      <c r="A161" s="957"/>
      <c r="B161" s="957"/>
      <c r="C161" s="957"/>
      <c r="D161" s="958"/>
      <c r="E161" s="959"/>
      <c r="F161" s="959"/>
      <c r="G161" s="959"/>
      <c r="H161" s="959"/>
      <c r="I161" s="959"/>
      <c r="J161" s="959"/>
      <c r="K161" s="959"/>
      <c r="L161" s="392"/>
    </row>
    <row r="162" spans="1:14" x14ac:dyDescent="0.25">
      <c r="B162" s="982"/>
      <c r="C162" s="595" t="s">
        <v>296</v>
      </c>
      <c r="D162" s="595"/>
      <c r="E162" s="596"/>
      <c r="F162" s="985"/>
      <c r="G162" s="985"/>
      <c r="H162" s="985"/>
      <c r="I162" s="986"/>
      <c r="J162" s="986"/>
      <c r="K162" s="987"/>
      <c r="M162" s="104"/>
      <c r="N162" s="104"/>
    </row>
    <row r="163" spans="1:14" ht="16.5" thickBot="1" x14ac:dyDescent="0.3">
      <c r="B163" s="988"/>
      <c r="C163" s="989" t="s">
        <v>269</v>
      </c>
      <c r="D163" s="989"/>
      <c r="E163" s="990"/>
      <c r="F163" s="991"/>
      <c r="G163" s="991"/>
      <c r="H163" s="991"/>
      <c r="I163" s="992"/>
      <c r="J163" s="992"/>
      <c r="K163" s="993"/>
      <c r="M163" s="104"/>
      <c r="N163" s="104"/>
    </row>
    <row r="164" spans="1:14" ht="27" thickBot="1" x14ac:dyDescent="0.3">
      <c r="B164" s="1142" t="s">
        <v>195</v>
      </c>
      <c r="C164" s="1149"/>
      <c r="D164" s="1150"/>
      <c r="E164" s="742" t="s">
        <v>178</v>
      </c>
      <c r="F164" s="746" t="s">
        <v>183</v>
      </c>
      <c r="G164" s="839" t="s">
        <v>179</v>
      </c>
      <c r="H164" s="748" t="s">
        <v>180</v>
      </c>
      <c r="I164" s="840" t="s">
        <v>1</v>
      </c>
      <c r="J164" s="751" t="s">
        <v>2</v>
      </c>
      <c r="K164" s="751" t="s">
        <v>181</v>
      </c>
      <c r="L164" s="12"/>
      <c r="M164" s="104"/>
      <c r="N164" s="104"/>
    </row>
    <row r="165" spans="1:14" ht="18.75" thickBot="1" x14ac:dyDescent="0.3">
      <c r="A165" s="819">
        <v>38</v>
      </c>
      <c r="B165" s="1142" t="s">
        <v>202</v>
      </c>
      <c r="C165" s="1149"/>
      <c r="D165" s="1150"/>
      <c r="E165" s="1006">
        <v>383</v>
      </c>
      <c r="F165" s="1007">
        <v>360</v>
      </c>
      <c r="G165" s="1008">
        <v>360</v>
      </c>
      <c r="H165" s="1009">
        <f>G165-F165</f>
        <v>0</v>
      </c>
      <c r="I165" s="1010">
        <v>360</v>
      </c>
      <c r="J165" s="1011">
        <v>360</v>
      </c>
      <c r="K165" s="1011">
        <v>360</v>
      </c>
      <c r="L165" s="12"/>
      <c r="M165" s="104"/>
      <c r="N165" s="104"/>
    </row>
    <row r="166" spans="1:14" s="12" customFormat="1" ht="18.75" thickBot="1" x14ac:dyDescent="0.3">
      <c r="A166" s="819">
        <v>39</v>
      </c>
      <c r="B166" s="1165" t="s">
        <v>204</v>
      </c>
      <c r="C166" s="1166"/>
      <c r="D166" s="1166"/>
      <c r="E166" s="1021">
        <v>37</v>
      </c>
      <c r="F166" s="1022">
        <v>80</v>
      </c>
      <c r="G166" s="1023">
        <v>85</v>
      </c>
      <c r="H166" s="1024">
        <f>G166-F166</f>
        <v>5</v>
      </c>
      <c r="I166" s="1025">
        <v>85</v>
      </c>
      <c r="J166" s="1026">
        <v>85</v>
      </c>
      <c r="K166" s="1027">
        <v>85</v>
      </c>
    </row>
    <row r="167" spans="1:14" s="12" customFormat="1" ht="18.75" thickBot="1" x14ac:dyDescent="0.3">
      <c r="A167" s="819"/>
      <c r="B167" s="865"/>
      <c r="C167" s="866"/>
      <c r="D167" s="750" t="s">
        <v>39</v>
      </c>
      <c r="E167" s="758">
        <f>SUM(E165:E166)</f>
        <v>420</v>
      </c>
      <c r="F167" s="756">
        <f>SUM(F165:F166)</f>
        <v>440</v>
      </c>
      <c r="G167" s="923">
        <f>SUM(G165:G166)</f>
        <v>445</v>
      </c>
      <c r="H167" s="759">
        <f>G167-F167</f>
        <v>5</v>
      </c>
      <c r="I167" s="758">
        <f>SUM(I165:I166)</f>
        <v>445</v>
      </c>
      <c r="J167" s="759">
        <f>SUM(J165:J166)</f>
        <v>445</v>
      </c>
      <c r="K167" s="758">
        <f>SUM(K165:K166)</f>
        <v>445</v>
      </c>
      <c r="L167" s="1"/>
    </row>
    <row r="168" spans="1:14" x14ac:dyDescent="0.25">
      <c r="B168" s="982"/>
      <c r="C168" s="983" t="s">
        <v>270</v>
      </c>
      <c r="D168" s="983"/>
      <c r="E168" s="596"/>
      <c r="F168" s="985"/>
      <c r="G168" s="985"/>
      <c r="H168" s="985"/>
      <c r="I168" s="986"/>
      <c r="J168" s="986"/>
      <c r="K168" s="987"/>
      <c r="M168" s="104"/>
      <c r="N168" s="104"/>
    </row>
    <row r="169" spans="1:14" ht="16.5" thickBot="1" x14ac:dyDescent="0.3">
      <c r="B169" s="988"/>
      <c r="C169" s="989" t="s">
        <v>271</v>
      </c>
      <c r="D169" s="989"/>
      <c r="E169" s="990"/>
      <c r="F169" s="991"/>
      <c r="G169" s="991"/>
      <c r="H169" s="991"/>
      <c r="I169" s="992"/>
      <c r="J169" s="992"/>
      <c r="K169" s="993"/>
      <c r="M169" s="104"/>
      <c r="N169" s="104"/>
    </row>
    <row r="170" spans="1:14" ht="27" thickBot="1" x14ac:dyDescent="0.3">
      <c r="B170" s="1142" t="s">
        <v>267</v>
      </c>
      <c r="C170" s="1149"/>
      <c r="D170" s="1150"/>
      <c r="E170" s="1079" t="s">
        <v>178</v>
      </c>
      <c r="F170" s="746" t="s">
        <v>183</v>
      </c>
      <c r="G170" s="839" t="s">
        <v>179</v>
      </c>
      <c r="H170" s="748" t="s">
        <v>180</v>
      </c>
      <c r="I170" s="750" t="s">
        <v>1</v>
      </c>
      <c r="J170" s="751" t="s">
        <v>2</v>
      </c>
      <c r="K170" s="751" t="s">
        <v>181</v>
      </c>
      <c r="L170" s="12"/>
      <c r="M170" s="104"/>
      <c r="N170" s="104"/>
    </row>
    <row r="171" spans="1:14" ht="18.75" thickBot="1" x14ac:dyDescent="0.3">
      <c r="A171" s="819">
        <v>40</v>
      </c>
      <c r="B171" s="1142" t="s">
        <v>197</v>
      </c>
      <c r="C171" s="1149"/>
      <c r="D171" s="1150"/>
      <c r="E171" s="995">
        <v>35</v>
      </c>
      <c r="F171" s="880">
        <v>87</v>
      </c>
      <c r="G171" s="881">
        <v>141</v>
      </c>
      <c r="H171" s="1034">
        <f>G171-F171</f>
        <v>54</v>
      </c>
      <c r="I171" s="883">
        <v>134</v>
      </c>
      <c r="J171" s="883">
        <v>134</v>
      </c>
      <c r="K171" s="883">
        <v>134</v>
      </c>
      <c r="L171" s="12"/>
      <c r="M171" s="104"/>
      <c r="N171" s="104"/>
    </row>
    <row r="172" spans="1:14" ht="18.75" thickBot="1" x14ac:dyDescent="0.3">
      <c r="A172" s="819">
        <v>41</v>
      </c>
      <c r="B172" s="1142" t="s">
        <v>196</v>
      </c>
      <c r="C172" s="1149"/>
      <c r="D172" s="1150"/>
      <c r="E172" s="997">
        <v>14514</v>
      </c>
      <c r="F172" s="998">
        <v>14566</v>
      </c>
      <c r="G172" s="999">
        <v>14566</v>
      </c>
      <c r="H172" s="1035">
        <f>G172-F172</f>
        <v>0</v>
      </c>
      <c r="I172" s="897">
        <v>14566</v>
      </c>
      <c r="J172" s="897">
        <v>14566</v>
      </c>
      <c r="K172" s="897">
        <v>14566</v>
      </c>
      <c r="L172" s="12"/>
      <c r="M172" s="104"/>
      <c r="N172" s="104"/>
    </row>
    <row r="173" spans="1:14" ht="16.5" thickBot="1" x14ac:dyDescent="0.3">
      <c r="B173" s="865"/>
      <c r="C173" s="866"/>
      <c r="D173" s="976" t="s">
        <v>39</v>
      </c>
      <c r="E173" s="758">
        <f>SUM(E171:E172)</f>
        <v>14549</v>
      </c>
      <c r="F173" s="756">
        <f>SUM(F171:F172)</f>
        <v>14653</v>
      </c>
      <c r="G173" s="923">
        <f>SUM(G171:G172)</f>
        <v>14707</v>
      </c>
      <c r="H173" s="759">
        <f>G173-F173</f>
        <v>54</v>
      </c>
      <c r="I173" s="758">
        <f>SUM(I171:I172)</f>
        <v>14700</v>
      </c>
      <c r="J173" s="759">
        <f>SUM(J171:J172)</f>
        <v>14700</v>
      </c>
      <c r="K173" s="758">
        <f>SUM(K171:K172)</f>
        <v>14700</v>
      </c>
      <c r="M173" s="104"/>
      <c r="N173" s="104"/>
    </row>
    <row r="174" spans="1:14" s="12" customFormat="1" ht="18" x14ac:dyDescent="0.25">
      <c r="A174" s="819"/>
      <c r="B174" s="982"/>
      <c r="C174" s="595" t="s">
        <v>303</v>
      </c>
      <c r="D174" s="595"/>
      <c r="E174" s="596"/>
      <c r="F174" s="985"/>
      <c r="G174" s="985"/>
      <c r="H174" s="985"/>
      <c r="I174" s="986"/>
      <c r="J174" s="986"/>
      <c r="K174" s="987"/>
      <c r="L174" s="1"/>
    </row>
    <row r="175" spans="1:14" s="12" customFormat="1" ht="18.75" thickBot="1" x14ac:dyDescent="0.3">
      <c r="A175" s="819"/>
      <c r="B175" s="988"/>
      <c r="C175" s="989" t="s">
        <v>272</v>
      </c>
      <c r="D175" s="989"/>
      <c r="E175" s="990"/>
      <c r="F175" s="991"/>
      <c r="G175" s="991"/>
      <c r="H175" s="991"/>
      <c r="I175" s="992"/>
      <c r="J175" s="992"/>
      <c r="K175" s="993"/>
      <c r="L175" s="1"/>
    </row>
    <row r="176" spans="1:14" ht="27" thickBot="1" x14ac:dyDescent="0.3">
      <c r="B176" s="1142" t="s">
        <v>195</v>
      </c>
      <c r="C176" s="1149"/>
      <c r="D176" s="1150"/>
      <c r="E176" s="742" t="s">
        <v>178</v>
      </c>
      <c r="F176" s="746" t="s">
        <v>183</v>
      </c>
      <c r="G176" s="839" t="s">
        <v>179</v>
      </c>
      <c r="H176" s="748" t="s">
        <v>180</v>
      </c>
      <c r="I176" s="751" t="s">
        <v>1</v>
      </c>
      <c r="J176" s="751" t="s">
        <v>2</v>
      </c>
      <c r="K176" s="751" t="s">
        <v>181</v>
      </c>
      <c r="L176" s="12"/>
      <c r="M176" s="104"/>
      <c r="N176" s="104"/>
    </row>
    <row r="177" spans="1:14" ht="18.75" thickBot="1" x14ac:dyDescent="0.3">
      <c r="A177" s="819">
        <v>42</v>
      </c>
      <c r="B177" s="1142" t="s">
        <v>197</v>
      </c>
      <c r="C177" s="1149"/>
      <c r="D177" s="1150"/>
      <c r="E177" s="1015">
        <v>14</v>
      </c>
      <c r="F177" s="1016">
        <v>134</v>
      </c>
      <c r="G177" s="1017">
        <v>34</v>
      </c>
      <c r="H177" s="1018">
        <f>G177-F177</f>
        <v>-100</v>
      </c>
      <c r="I177" s="1036">
        <v>34</v>
      </c>
      <c r="J177" s="1020">
        <v>39</v>
      </c>
      <c r="K177" s="1020">
        <v>39</v>
      </c>
      <c r="L177" s="12"/>
      <c r="M177" s="104"/>
      <c r="N177" s="104"/>
    </row>
    <row r="178" spans="1:14" s="12" customFormat="1" ht="18.75" thickBot="1" x14ac:dyDescent="0.3">
      <c r="A178" s="819"/>
      <c r="B178" s="865"/>
      <c r="C178" s="866"/>
      <c r="D178" s="750" t="s">
        <v>39</v>
      </c>
      <c r="E178" s="758">
        <f t="shared" ref="E178:K178" si="9">SUM(E177:E177)</f>
        <v>14</v>
      </c>
      <c r="F178" s="756">
        <f t="shared" si="9"/>
        <v>134</v>
      </c>
      <c r="G178" s="923">
        <f t="shared" si="9"/>
        <v>34</v>
      </c>
      <c r="H178" s="759">
        <f t="shared" si="9"/>
        <v>-100</v>
      </c>
      <c r="I178" s="758">
        <f t="shared" si="9"/>
        <v>34</v>
      </c>
      <c r="J178" s="759">
        <f t="shared" si="9"/>
        <v>39</v>
      </c>
      <c r="K178" s="758">
        <f t="shared" si="9"/>
        <v>39</v>
      </c>
      <c r="L178" s="1"/>
    </row>
    <row r="179" spans="1:14" s="12" customFormat="1" ht="18" x14ac:dyDescent="0.25">
      <c r="A179" s="819"/>
      <c r="B179" s="982"/>
      <c r="C179" s="983" t="s">
        <v>273</v>
      </c>
      <c r="D179" s="595"/>
      <c r="E179" s="596"/>
      <c r="F179" s="985"/>
      <c r="G179" s="985"/>
      <c r="H179" s="985"/>
      <c r="I179" s="986"/>
      <c r="J179" s="986"/>
      <c r="K179" s="987"/>
      <c r="L179" s="1"/>
    </row>
    <row r="180" spans="1:14" ht="16.5" thickBot="1" x14ac:dyDescent="0.3">
      <c r="B180" s="988"/>
      <c r="C180" s="989" t="s">
        <v>274</v>
      </c>
      <c r="D180" s="989"/>
      <c r="E180" s="990"/>
      <c r="F180" s="991"/>
      <c r="G180" s="991"/>
      <c r="H180" s="991"/>
      <c r="I180" s="992"/>
      <c r="J180" s="992"/>
      <c r="K180" s="993"/>
      <c r="M180" s="104"/>
      <c r="N180" s="104"/>
    </row>
    <row r="181" spans="1:14" ht="27" thickBot="1" x14ac:dyDescent="0.3">
      <c r="B181" s="1142" t="s">
        <v>195</v>
      </c>
      <c r="C181" s="1149"/>
      <c r="D181" s="1150"/>
      <c r="E181" s="742" t="s">
        <v>178</v>
      </c>
      <c r="F181" s="746" t="s">
        <v>183</v>
      </c>
      <c r="G181" s="839" t="s">
        <v>179</v>
      </c>
      <c r="H181" s="994" t="s">
        <v>180</v>
      </c>
      <c r="I181" s="749" t="s">
        <v>1</v>
      </c>
      <c r="J181" s="976" t="s">
        <v>2</v>
      </c>
      <c r="K181" s="751" t="s">
        <v>181</v>
      </c>
      <c r="L181" s="12"/>
      <c r="M181" s="104"/>
      <c r="N181" s="104"/>
    </row>
    <row r="182" spans="1:14" ht="18.75" thickBot="1" x14ac:dyDescent="0.3">
      <c r="A182" s="819">
        <v>43</v>
      </c>
      <c r="B182" s="1142" t="s">
        <v>188</v>
      </c>
      <c r="C182" s="1149"/>
      <c r="D182" s="1150"/>
      <c r="E182" s="1006">
        <v>0</v>
      </c>
      <c r="F182" s="1007">
        <v>0</v>
      </c>
      <c r="G182" s="1008">
        <v>0</v>
      </c>
      <c r="H182" s="1009">
        <f t="shared" ref="H182:H184" si="10">G182-F182</f>
        <v>0</v>
      </c>
      <c r="I182" s="1011">
        <v>0</v>
      </c>
      <c r="J182" s="1037">
        <v>0</v>
      </c>
      <c r="K182" s="1011">
        <v>0</v>
      </c>
      <c r="L182" s="12"/>
      <c r="M182" s="104"/>
      <c r="N182" s="104"/>
    </row>
    <row r="183" spans="1:14" s="12" customFormat="1" ht="18.75" thickBot="1" x14ac:dyDescent="0.3">
      <c r="A183" s="819">
        <v>44</v>
      </c>
      <c r="B183" s="1012" t="s">
        <v>204</v>
      </c>
      <c r="C183" s="1013"/>
      <c r="D183" s="1014"/>
      <c r="E183" s="1015">
        <v>0</v>
      </c>
      <c r="F183" s="1016">
        <v>0</v>
      </c>
      <c r="G183" s="1017">
        <v>0</v>
      </c>
      <c r="H183" s="1018">
        <f t="shared" si="10"/>
        <v>0</v>
      </c>
      <c r="I183" s="1020">
        <v>0</v>
      </c>
      <c r="J183" s="1028">
        <v>0</v>
      </c>
      <c r="K183" s="1020">
        <v>0</v>
      </c>
    </row>
    <row r="184" spans="1:14" s="12" customFormat="1" ht="18.75" thickBot="1" x14ac:dyDescent="0.3">
      <c r="A184" s="819"/>
      <c r="B184" s="865"/>
      <c r="C184" s="866"/>
      <c r="D184" s="750" t="s">
        <v>39</v>
      </c>
      <c r="E184" s="758">
        <f>SUM(E182:E183)</f>
        <v>0</v>
      </c>
      <c r="F184" s="756">
        <f>SUM(F182:F183)</f>
        <v>0</v>
      </c>
      <c r="G184" s="923">
        <f>SUM(G182:G183)</f>
        <v>0</v>
      </c>
      <c r="H184" s="759">
        <f t="shared" si="10"/>
        <v>0</v>
      </c>
      <c r="I184" s="758">
        <f>SUM(I182:I183)</f>
        <v>0</v>
      </c>
      <c r="J184" s="759">
        <f>SUM(J182:J183)</f>
        <v>0</v>
      </c>
      <c r="K184" s="758">
        <f>SUM(K182:K183)</f>
        <v>0</v>
      </c>
      <c r="L184" s="1"/>
    </row>
    <row r="185" spans="1:14" x14ac:dyDescent="0.25">
      <c r="B185" s="982"/>
      <c r="C185" s="595" t="s">
        <v>297</v>
      </c>
      <c r="D185" s="595"/>
      <c r="E185" s="596"/>
      <c r="F185" s="985"/>
      <c r="G185" s="985"/>
      <c r="H185" s="985"/>
      <c r="I185" s="986"/>
      <c r="J185" s="986"/>
      <c r="K185" s="987"/>
      <c r="M185" s="104"/>
      <c r="N185" s="104"/>
    </row>
    <row r="186" spans="1:14" ht="16.5" thickBot="1" x14ac:dyDescent="0.3">
      <c r="B186" s="988"/>
      <c r="C186" s="989" t="s">
        <v>275</v>
      </c>
      <c r="D186" s="989"/>
      <c r="E186" s="990"/>
      <c r="F186" s="991"/>
      <c r="G186" s="991"/>
      <c r="H186" s="991"/>
      <c r="I186" s="992"/>
      <c r="J186" s="992"/>
      <c r="K186" s="993"/>
      <c r="M186" s="104"/>
      <c r="N186" s="104"/>
    </row>
    <row r="187" spans="1:14" ht="27" thickBot="1" x14ac:dyDescent="0.3">
      <c r="B187" s="1142" t="s">
        <v>195</v>
      </c>
      <c r="C187" s="1149"/>
      <c r="D187" s="1150"/>
      <c r="E187" s="742" t="s">
        <v>178</v>
      </c>
      <c r="F187" s="746" t="s">
        <v>183</v>
      </c>
      <c r="G187" s="839" t="s">
        <v>179</v>
      </c>
      <c r="H187" s="748" t="s">
        <v>180</v>
      </c>
      <c r="I187" s="840" t="s">
        <v>1</v>
      </c>
      <c r="J187" s="751" t="s">
        <v>2</v>
      </c>
      <c r="K187" s="751" t="s">
        <v>181</v>
      </c>
      <c r="L187" s="12"/>
      <c r="M187" s="104"/>
      <c r="N187" s="104"/>
    </row>
    <row r="188" spans="1:14" ht="18.75" thickBot="1" x14ac:dyDescent="0.3">
      <c r="A188" s="819">
        <v>45</v>
      </c>
      <c r="B188" s="1142" t="s">
        <v>197</v>
      </c>
      <c r="C188" s="1149"/>
      <c r="D188" s="1150"/>
      <c r="E188" s="1015">
        <v>2283</v>
      </c>
      <c r="F188" s="1016">
        <v>1966</v>
      </c>
      <c r="G188" s="1017">
        <v>2136</v>
      </c>
      <c r="H188" s="1018">
        <f>G188-F188</f>
        <v>170</v>
      </c>
      <c r="I188" s="1019">
        <v>2136</v>
      </c>
      <c r="J188" s="1020">
        <v>2136</v>
      </c>
      <c r="K188" s="1020">
        <v>2136</v>
      </c>
      <c r="L188" s="12"/>
      <c r="M188" s="104"/>
      <c r="N188" s="104"/>
    </row>
    <row r="189" spans="1:14" s="12" customFormat="1" ht="18.75" thickBot="1" x14ac:dyDescent="0.3">
      <c r="A189" s="819">
        <v>46</v>
      </c>
      <c r="B189" s="1012" t="s">
        <v>196</v>
      </c>
      <c r="C189" s="1013"/>
      <c r="D189" s="1014"/>
      <c r="E189" s="1021">
        <v>629</v>
      </c>
      <c r="F189" s="1022">
        <v>800</v>
      </c>
      <c r="G189" s="1023">
        <v>800</v>
      </c>
      <c r="H189" s="1018">
        <f>G189-F189</f>
        <v>0</v>
      </c>
      <c r="I189" s="1019">
        <v>800</v>
      </c>
      <c r="J189" s="1020">
        <v>800</v>
      </c>
      <c r="K189" s="1027">
        <v>800</v>
      </c>
    </row>
    <row r="190" spans="1:14" s="12" customFormat="1" ht="18.75" thickBot="1" x14ac:dyDescent="0.3">
      <c r="A190" s="819">
        <v>47</v>
      </c>
      <c r="B190" s="1142" t="s">
        <v>300</v>
      </c>
      <c r="C190" s="1149"/>
      <c r="D190" s="1150"/>
      <c r="E190" s="1038">
        <v>12673</v>
      </c>
      <c r="F190" s="1039">
        <v>13437</v>
      </c>
      <c r="G190" s="1040">
        <v>13119</v>
      </c>
      <c r="H190" s="816">
        <f>G190-F190</f>
        <v>-318</v>
      </c>
      <c r="I190" s="1041">
        <v>13119</v>
      </c>
      <c r="J190" s="1042">
        <v>13119</v>
      </c>
      <c r="K190" s="1043">
        <v>13119</v>
      </c>
      <c r="L190" s="577"/>
    </row>
    <row r="191" spans="1:14" ht="16.5" thickBot="1" x14ac:dyDescent="0.3">
      <c r="B191" s="865"/>
      <c r="C191" s="866"/>
      <c r="D191" s="750" t="s">
        <v>39</v>
      </c>
      <c r="E191" s="758">
        <f>SUM(E188:E190)</f>
        <v>15585</v>
      </c>
      <c r="F191" s="758">
        <f>SUM(F188:F190)</f>
        <v>16203</v>
      </c>
      <c r="G191" s="921">
        <f>SUM(G188:G190)</f>
        <v>16055</v>
      </c>
      <c r="H191" s="759">
        <f>G191-F191</f>
        <v>-148</v>
      </c>
      <c r="I191" s="758">
        <f>SUM(I188:I190)</f>
        <v>16055</v>
      </c>
      <c r="J191" s="758">
        <f>SUM(J188:J190)</f>
        <v>16055</v>
      </c>
      <c r="K191" s="758">
        <f>SUM(K188:K190)</f>
        <v>16055</v>
      </c>
      <c r="M191" s="104"/>
      <c r="N191" s="104"/>
    </row>
    <row r="192" spans="1:14" x14ac:dyDescent="0.25">
      <c r="A192" s="1080"/>
      <c r="B192" s="982"/>
      <c r="C192" s="983" t="s">
        <v>276</v>
      </c>
      <c r="D192" s="595"/>
      <c r="E192" s="596"/>
      <c r="F192" s="985"/>
      <c r="G192" s="985"/>
      <c r="H192" s="985"/>
      <c r="I192" s="986"/>
      <c r="J192" s="986"/>
      <c r="K192" s="987"/>
      <c r="L192" s="495"/>
      <c r="M192" s="104"/>
      <c r="N192" s="104"/>
    </row>
    <row r="193" spans="1:14" ht="16.5" thickBot="1" x14ac:dyDescent="0.3">
      <c r="A193" s="1080"/>
      <c r="B193" s="988"/>
      <c r="C193" s="989" t="s">
        <v>277</v>
      </c>
      <c r="D193" s="989"/>
      <c r="E193" s="990"/>
      <c r="F193" s="991"/>
      <c r="G193" s="991"/>
      <c r="H193" s="991"/>
      <c r="I193" s="992"/>
      <c r="J193" s="992"/>
      <c r="K193" s="993"/>
      <c r="L193" s="495"/>
      <c r="M193" s="104"/>
      <c r="N193" s="104"/>
    </row>
    <row r="194" spans="1:14" ht="27" thickBot="1" x14ac:dyDescent="0.3">
      <c r="A194" s="1080"/>
      <c r="B194" s="1142" t="s">
        <v>195</v>
      </c>
      <c r="C194" s="1149"/>
      <c r="D194" s="1150"/>
      <c r="E194" s="742" t="s">
        <v>178</v>
      </c>
      <c r="F194" s="746" t="s">
        <v>183</v>
      </c>
      <c r="G194" s="839" t="s">
        <v>179</v>
      </c>
      <c r="H194" s="994" t="s">
        <v>180</v>
      </c>
      <c r="I194" s="749" t="s">
        <v>1</v>
      </c>
      <c r="J194" s="976" t="s">
        <v>2</v>
      </c>
      <c r="K194" s="751" t="s">
        <v>181</v>
      </c>
      <c r="L194" s="495"/>
      <c r="M194" s="104"/>
      <c r="N194" s="104"/>
    </row>
    <row r="195" spans="1:14" s="495" customFormat="1" ht="16.5" thickBot="1" x14ac:dyDescent="0.3">
      <c r="A195" s="819">
        <v>48</v>
      </c>
      <c r="B195" s="1142" t="s">
        <v>205</v>
      </c>
      <c r="C195" s="1149"/>
      <c r="D195" s="1150"/>
      <c r="E195" s="1006">
        <v>155</v>
      </c>
      <c r="F195" s="1007">
        <v>140</v>
      </c>
      <c r="G195" s="1008">
        <v>140</v>
      </c>
      <c r="H195" s="1018">
        <f t="shared" ref="H195:H198" si="11">G195-F195</f>
        <v>0</v>
      </c>
      <c r="I195" s="1011">
        <v>140</v>
      </c>
      <c r="J195" s="1037">
        <v>140</v>
      </c>
      <c r="K195" s="1011">
        <v>140</v>
      </c>
      <c r="L195" s="1"/>
    </row>
    <row r="196" spans="1:14" s="495" customFormat="1" ht="16.5" thickBot="1" x14ac:dyDescent="0.3">
      <c r="A196" s="819">
        <v>49</v>
      </c>
      <c r="B196" s="1142" t="s">
        <v>197</v>
      </c>
      <c r="C196" s="1149"/>
      <c r="D196" s="1150"/>
      <c r="E196" s="1015">
        <v>2039</v>
      </c>
      <c r="F196" s="1016">
        <v>2187</v>
      </c>
      <c r="G196" s="1017">
        <v>2960</v>
      </c>
      <c r="H196" s="1018">
        <f t="shared" si="11"/>
        <v>773</v>
      </c>
      <c r="I196" s="1020">
        <v>3297</v>
      </c>
      <c r="J196" s="1028">
        <v>3267</v>
      </c>
      <c r="K196" s="1020">
        <v>3247</v>
      </c>
      <c r="L196" s="1"/>
      <c r="M196" s="1159"/>
      <c r="N196" s="1159"/>
    </row>
    <row r="197" spans="1:14" ht="16.5" thickBot="1" x14ac:dyDescent="0.3">
      <c r="A197" s="819">
        <v>50</v>
      </c>
      <c r="B197" s="1142" t="s">
        <v>196</v>
      </c>
      <c r="C197" s="1149"/>
      <c r="D197" s="1150"/>
      <c r="E197" s="1029">
        <v>241</v>
      </c>
      <c r="F197" s="1030">
        <v>400</v>
      </c>
      <c r="G197" s="1031">
        <v>400</v>
      </c>
      <c r="H197" s="1018">
        <f t="shared" si="11"/>
        <v>0</v>
      </c>
      <c r="I197" s="1032">
        <v>400</v>
      </c>
      <c r="J197" s="1033">
        <v>400</v>
      </c>
      <c r="K197" s="1032">
        <v>400</v>
      </c>
      <c r="M197" s="739"/>
      <c r="N197" s="739"/>
    </row>
    <row r="198" spans="1:14" ht="16.5" thickBot="1" x14ac:dyDescent="0.3">
      <c r="B198" s="865"/>
      <c r="C198" s="866"/>
      <c r="D198" s="750" t="s">
        <v>39</v>
      </c>
      <c r="E198" s="758">
        <f>SUM(E195:E197)</f>
        <v>2435</v>
      </c>
      <c r="F198" s="758">
        <f>SUM(F195:F197)</f>
        <v>2727</v>
      </c>
      <c r="G198" s="923">
        <f>SUM(G195:G197)</f>
        <v>3500</v>
      </c>
      <c r="H198" s="759">
        <f t="shared" si="11"/>
        <v>773</v>
      </c>
      <c r="I198" s="758">
        <f>SUM(I195:I197)</f>
        <v>3837</v>
      </c>
      <c r="J198" s="758">
        <f>SUM(J195:J197)</f>
        <v>3807</v>
      </c>
      <c r="K198" s="758">
        <f>SUM(K195:K197)</f>
        <v>3787</v>
      </c>
      <c r="M198" s="1159"/>
      <c r="N198" s="1159"/>
    </row>
    <row r="199" spans="1:14" x14ac:dyDescent="0.25">
      <c r="B199" s="982"/>
      <c r="C199" s="983" t="s">
        <v>278</v>
      </c>
      <c r="D199" s="595"/>
      <c r="E199" s="596"/>
      <c r="F199" s="985"/>
      <c r="G199" s="985"/>
      <c r="H199" s="985"/>
      <c r="I199" s="986"/>
      <c r="J199" s="986"/>
      <c r="K199" s="987"/>
      <c r="M199" s="104"/>
      <c r="N199" s="104"/>
    </row>
    <row r="200" spans="1:14" ht="16.5" thickBot="1" x14ac:dyDescent="0.3">
      <c r="B200" s="988"/>
      <c r="C200" s="989" t="s">
        <v>279</v>
      </c>
      <c r="D200" s="989"/>
      <c r="E200" s="990"/>
      <c r="F200" s="991"/>
      <c r="G200" s="991"/>
      <c r="H200" s="991"/>
      <c r="I200" s="992"/>
      <c r="J200" s="992"/>
      <c r="K200" s="993"/>
      <c r="M200" s="104"/>
      <c r="N200" s="104"/>
    </row>
    <row r="201" spans="1:14" ht="27" thickBot="1" x14ac:dyDescent="0.3">
      <c r="B201" s="1142" t="s">
        <v>195</v>
      </c>
      <c r="C201" s="1149"/>
      <c r="D201" s="1150"/>
      <c r="E201" s="742" t="s">
        <v>178</v>
      </c>
      <c r="F201" s="746" t="s">
        <v>183</v>
      </c>
      <c r="G201" s="839" t="s">
        <v>179</v>
      </c>
      <c r="H201" s="748" t="s">
        <v>180</v>
      </c>
      <c r="I201" s="840" t="s">
        <v>1</v>
      </c>
      <c r="J201" s="751" t="s">
        <v>2</v>
      </c>
      <c r="K201" s="751" t="s">
        <v>181</v>
      </c>
      <c r="M201" s="104"/>
      <c r="N201" s="104"/>
    </row>
    <row r="202" spans="1:14" ht="16.5" thickBot="1" x14ac:dyDescent="0.3">
      <c r="A202" s="819">
        <v>51</v>
      </c>
      <c r="B202" s="1142" t="s">
        <v>202</v>
      </c>
      <c r="C202" s="1149"/>
      <c r="D202" s="1150"/>
      <c r="E202" s="1006">
        <v>394</v>
      </c>
      <c r="F202" s="1007">
        <v>300</v>
      </c>
      <c r="G202" s="1008">
        <v>300</v>
      </c>
      <c r="H202" s="1009">
        <f>G202-F202</f>
        <v>0</v>
      </c>
      <c r="I202" s="1010">
        <v>300</v>
      </c>
      <c r="J202" s="1011">
        <v>300</v>
      </c>
      <c r="K202" s="1011">
        <v>300</v>
      </c>
      <c r="M202" s="104"/>
      <c r="N202" s="104"/>
    </row>
    <row r="203" spans="1:14" ht="16.5" thickBot="1" x14ac:dyDescent="0.3">
      <c r="A203" s="819">
        <v>52</v>
      </c>
      <c r="B203" s="1142" t="s">
        <v>197</v>
      </c>
      <c r="C203" s="1149"/>
      <c r="D203" s="1150"/>
      <c r="E203" s="1015">
        <v>63</v>
      </c>
      <c r="F203" s="1016">
        <v>0</v>
      </c>
      <c r="G203" s="1017">
        <v>47</v>
      </c>
      <c r="H203" s="1018">
        <f>G203-F203</f>
        <v>47</v>
      </c>
      <c r="I203" s="1019">
        <v>47</v>
      </c>
      <c r="J203" s="1020">
        <v>47</v>
      </c>
      <c r="K203" s="1020">
        <v>47</v>
      </c>
      <c r="M203" s="104"/>
      <c r="N203" s="104"/>
    </row>
    <row r="204" spans="1:14" ht="16.5" thickBot="1" x14ac:dyDescent="0.3">
      <c r="A204" s="819">
        <v>53</v>
      </c>
      <c r="B204" s="1012" t="s">
        <v>288</v>
      </c>
      <c r="C204" s="1013"/>
      <c r="D204" s="1014"/>
      <c r="E204" s="1021">
        <v>271</v>
      </c>
      <c r="F204" s="1022">
        <v>383</v>
      </c>
      <c r="G204" s="1023">
        <v>399</v>
      </c>
      <c r="H204" s="1024">
        <f>G204-F204</f>
        <v>16</v>
      </c>
      <c r="I204" s="1025">
        <v>400</v>
      </c>
      <c r="J204" s="1026">
        <v>401</v>
      </c>
      <c r="K204" s="1027">
        <v>423</v>
      </c>
      <c r="M204" s="104"/>
      <c r="N204" s="104"/>
    </row>
    <row r="205" spans="1:14" ht="16.5" thickBot="1" x14ac:dyDescent="0.3">
      <c r="B205" s="865"/>
      <c r="C205" s="866"/>
      <c r="D205" s="750" t="s">
        <v>39</v>
      </c>
      <c r="E205" s="758">
        <f>SUM(E202:E204)</f>
        <v>728</v>
      </c>
      <c r="F205" s="756">
        <f>SUM(F202:F204)</f>
        <v>683</v>
      </c>
      <c r="G205" s="923">
        <f>SUM(G202:G204)</f>
        <v>746</v>
      </c>
      <c r="H205" s="759">
        <f>G205-F205</f>
        <v>63</v>
      </c>
      <c r="I205" s="758">
        <f>SUM(I202:I204)</f>
        <v>747</v>
      </c>
      <c r="J205" s="759">
        <f>SUM(J202:J204)</f>
        <v>748</v>
      </c>
      <c r="K205" s="758">
        <f>SUM(K202:K204)</f>
        <v>770</v>
      </c>
      <c r="M205" s="104"/>
      <c r="N205" s="104"/>
    </row>
    <row r="206" spans="1:14" x14ac:dyDescent="0.25">
      <c r="B206" s="982"/>
      <c r="C206" s="595" t="s">
        <v>298</v>
      </c>
      <c r="D206" s="595"/>
      <c r="E206" s="596"/>
      <c r="F206" s="985"/>
      <c r="G206" s="985"/>
      <c r="H206" s="985"/>
      <c r="I206" s="986"/>
      <c r="J206" s="986"/>
      <c r="K206" s="987"/>
      <c r="M206" s="104"/>
      <c r="N206" s="104"/>
    </row>
    <row r="207" spans="1:14" ht="16.5" thickBot="1" x14ac:dyDescent="0.3">
      <c r="B207" s="988"/>
      <c r="C207" s="989" t="s">
        <v>280</v>
      </c>
      <c r="D207" s="989"/>
      <c r="E207" s="990"/>
      <c r="F207" s="991"/>
      <c r="G207" s="991"/>
      <c r="H207" s="991"/>
      <c r="I207" s="992"/>
      <c r="J207" s="992"/>
      <c r="K207" s="993"/>
      <c r="M207" s="104"/>
      <c r="N207" s="104"/>
    </row>
    <row r="208" spans="1:14" ht="27" thickBot="1" x14ac:dyDescent="0.3">
      <c r="B208" s="1142" t="s">
        <v>267</v>
      </c>
      <c r="C208" s="1149"/>
      <c r="D208" s="1150"/>
      <c r="E208" s="742" t="s">
        <v>178</v>
      </c>
      <c r="F208" s="746" t="s">
        <v>183</v>
      </c>
      <c r="G208" s="839" t="s">
        <v>179</v>
      </c>
      <c r="H208" s="748" t="s">
        <v>180</v>
      </c>
      <c r="I208" s="750" t="s">
        <v>1</v>
      </c>
      <c r="J208" s="751" t="s">
        <v>2</v>
      </c>
      <c r="K208" s="751" t="s">
        <v>181</v>
      </c>
      <c r="M208" s="104"/>
      <c r="N208" s="104"/>
    </row>
    <row r="209" spans="1:14" ht="16.5" thickBot="1" x14ac:dyDescent="0.3">
      <c r="A209" s="819">
        <v>54</v>
      </c>
      <c r="B209" s="1142" t="s">
        <v>286</v>
      </c>
      <c r="C209" s="1149"/>
      <c r="D209" s="1150"/>
      <c r="E209" s="995">
        <v>2206</v>
      </c>
      <c r="F209" s="880">
        <v>1548</v>
      </c>
      <c r="G209" s="881">
        <v>1579</v>
      </c>
      <c r="H209" s="882">
        <f>G209-F209</f>
        <v>31</v>
      </c>
      <c r="I209" s="883">
        <v>1579</v>
      </c>
      <c r="J209" s="883">
        <v>1579</v>
      </c>
      <c r="K209" s="883">
        <v>1579</v>
      </c>
      <c r="M209" s="104"/>
      <c r="N209" s="104"/>
    </row>
    <row r="210" spans="1:14" ht="16.5" thickBot="1" x14ac:dyDescent="0.3">
      <c r="A210" s="819">
        <v>55</v>
      </c>
      <c r="B210" s="1153" t="s">
        <v>202</v>
      </c>
      <c r="C210" s="1154"/>
      <c r="D210" s="1155"/>
      <c r="E210" s="996">
        <v>3950</v>
      </c>
      <c r="F210" s="886">
        <v>4067</v>
      </c>
      <c r="G210" s="887">
        <v>3965</v>
      </c>
      <c r="H210" s="888">
        <f>G210-F210</f>
        <v>-102</v>
      </c>
      <c r="I210" s="889">
        <v>3969</v>
      </c>
      <c r="J210" s="889">
        <v>3981</v>
      </c>
      <c r="K210" s="889">
        <v>3984</v>
      </c>
      <c r="M210" s="104"/>
      <c r="N210" s="104"/>
    </row>
    <row r="211" spans="1:14" ht="16.5" thickBot="1" x14ac:dyDescent="0.3">
      <c r="A211" s="819">
        <v>56</v>
      </c>
      <c r="B211" s="1156" t="s">
        <v>197</v>
      </c>
      <c r="C211" s="1157"/>
      <c r="D211" s="1158"/>
      <c r="E211" s="996">
        <v>2018</v>
      </c>
      <c r="F211" s="886">
        <v>1576</v>
      </c>
      <c r="G211" s="887">
        <v>1673</v>
      </c>
      <c r="H211" s="888">
        <f>G211-F211</f>
        <v>97</v>
      </c>
      <c r="I211" s="889">
        <v>1843</v>
      </c>
      <c r="J211" s="889">
        <v>1843</v>
      </c>
      <c r="K211" s="889">
        <v>1843</v>
      </c>
      <c r="M211" s="104"/>
      <c r="N211" s="104"/>
    </row>
    <row r="212" spans="1:14" ht="16.5" thickBot="1" x14ac:dyDescent="0.3">
      <c r="A212" s="819">
        <v>57</v>
      </c>
      <c r="B212" s="1142" t="s">
        <v>290</v>
      </c>
      <c r="C212" s="1149"/>
      <c r="D212" s="1150"/>
      <c r="E212" s="997">
        <v>40376</v>
      </c>
      <c r="F212" s="998">
        <v>40030</v>
      </c>
      <c r="G212" s="999">
        <v>40314</v>
      </c>
      <c r="H212" s="900">
        <f>G212-F212</f>
        <v>284</v>
      </c>
      <c r="I212" s="897">
        <v>40314</v>
      </c>
      <c r="J212" s="897">
        <v>40314</v>
      </c>
      <c r="K212" s="897">
        <v>40314</v>
      </c>
      <c r="M212" s="104"/>
      <c r="N212" s="104"/>
    </row>
    <row r="213" spans="1:14" ht="16.5" thickBot="1" x14ac:dyDescent="0.3">
      <c r="B213" s="865"/>
      <c r="C213" s="866"/>
      <c r="D213" s="750" t="s">
        <v>39</v>
      </c>
      <c r="E213" s="758">
        <f>SUM(E209:E212)</f>
        <v>48550</v>
      </c>
      <c r="F213" s="756">
        <f>SUM(F209:F212)</f>
        <v>47221</v>
      </c>
      <c r="G213" s="923">
        <f>SUM(G209:G212)</f>
        <v>47531</v>
      </c>
      <c r="H213" s="759">
        <f>G213-F213</f>
        <v>310</v>
      </c>
      <c r="I213" s="758">
        <f>SUM(I209:I212)</f>
        <v>47705</v>
      </c>
      <c r="J213" s="759">
        <f>SUM(J209:J212)</f>
        <v>47717</v>
      </c>
      <c r="K213" s="758">
        <f>SUM(K209:K212)</f>
        <v>47720</v>
      </c>
      <c r="M213" s="104"/>
      <c r="N213" s="104"/>
    </row>
    <row r="214" spans="1:14" x14ac:dyDescent="0.25">
      <c r="B214" s="982"/>
      <c r="C214" s="595" t="s">
        <v>299</v>
      </c>
      <c r="D214" s="595"/>
      <c r="E214" s="596"/>
      <c r="F214" s="985"/>
      <c r="G214" s="985"/>
      <c r="H214" s="985"/>
      <c r="I214" s="986"/>
      <c r="J214" s="986"/>
      <c r="K214" s="987"/>
      <c r="M214" s="104"/>
      <c r="N214" s="104"/>
    </row>
    <row r="215" spans="1:14" ht="16.5" thickBot="1" x14ac:dyDescent="0.3">
      <c r="B215" s="988"/>
      <c r="C215" s="989" t="s">
        <v>281</v>
      </c>
      <c r="D215" s="989"/>
      <c r="E215" s="990"/>
      <c r="F215" s="991"/>
      <c r="G215" s="991"/>
      <c r="H215" s="991"/>
      <c r="I215" s="992"/>
      <c r="J215" s="992"/>
      <c r="K215" s="993"/>
      <c r="M215" s="104"/>
      <c r="N215" s="104"/>
    </row>
    <row r="216" spans="1:14" ht="27" thickBot="1" x14ac:dyDescent="0.3">
      <c r="B216" s="1142" t="s">
        <v>267</v>
      </c>
      <c r="C216" s="1149"/>
      <c r="D216" s="1150"/>
      <c r="E216" s="742" t="s">
        <v>178</v>
      </c>
      <c r="F216" s="746" t="s">
        <v>183</v>
      </c>
      <c r="G216" s="839" t="s">
        <v>179</v>
      </c>
      <c r="H216" s="748" t="s">
        <v>180</v>
      </c>
      <c r="I216" s="750" t="s">
        <v>1</v>
      </c>
      <c r="J216" s="751" t="s">
        <v>2</v>
      </c>
      <c r="K216" s="751" t="s">
        <v>181</v>
      </c>
      <c r="M216" s="104"/>
      <c r="N216" s="104"/>
    </row>
    <row r="217" spans="1:14" x14ac:dyDescent="0.25">
      <c r="A217" s="819">
        <v>58</v>
      </c>
      <c r="B217" s="918" t="s">
        <v>285</v>
      </c>
      <c r="C217" s="919"/>
      <c r="D217" s="1044"/>
      <c r="E217" s="995">
        <v>1433</v>
      </c>
      <c r="F217" s="880">
        <v>894</v>
      </c>
      <c r="G217" s="881">
        <v>768</v>
      </c>
      <c r="H217" s="912">
        <f>G217-F217</f>
        <v>-126</v>
      </c>
      <c r="I217" s="883">
        <v>719</v>
      </c>
      <c r="J217" s="883">
        <v>719</v>
      </c>
      <c r="K217" s="884">
        <v>719</v>
      </c>
      <c r="M217" s="104"/>
      <c r="N217" s="104"/>
    </row>
    <row r="218" spans="1:14" ht="16.5" thickBot="1" x14ac:dyDescent="0.3">
      <c r="A218" s="819">
        <v>59</v>
      </c>
      <c r="B218" s="1045" t="s">
        <v>265</v>
      </c>
      <c r="C218" s="1046"/>
      <c r="D218" s="1047"/>
      <c r="E218" s="997">
        <v>60</v>
      </c>
      <c r="F218" s="998">
        <v>100</v>
      </c>
      <c r="G218" s="999">
        <v>100</v>
      </c>
      <c r="H218" s="900">
        <f>G218-F218</f>
        <v>0</v>
      </c>
      <c r="I218" s="897">
        <v>100</v>
      </c>
      <c r="J218" s="897">
        <v>100</v>
      </c>
      <c r="K218" s="1000">
        <v>100</v>
      </c>
      <c r="M218" s="104"/>
      <c r="N218" s="104"/>
    </row>
    <row r="219" spans="1:14" ht="16.5" thickBot="1" x14ac:dyDescent="0.3">
      <c r="B219" s="865"/>
      <c r="C219" s="866"/>
      <c r="D219" s="750" t="s">
        <v>39</v>
      </c>
      <c r="E219" s="758">
        <f>SUM(E217:E218)</f>
        <v>1493</v>
      </c>
      <c r="F219" s="758">
        <f>SUM(F217:F218)</f>
        <v>994</v>
      </c>
      <c r="G219" s="923">
        <f>SUM(G217:G218)</f>
        <v>868</v>
      </c>
      <c r="H219" s="877">
        <f>G219-F219</f>
        <v>-126</v>
      </c>
      <c r="I219" s="758">
        <f>SUM(I217:I218)</f>
        <v>819</v>
      </c>
      <c r="J219" s="758">
        <f>SUM(J217:J218)</f>
        <v>819</v>
      </c>
      <c r="K219" s="758">
        <f>SUM(K217:K218)</f>
        <v>819</v>
      </c>
      <c r="M219" s="104"/>
      <c r="N219" s="104"/>
    </row>
    <row r="220" spans="1:14" x14ac:dyDescent="0.25">
      <c r="A220" s="1080"/>
      <c r="B220" s="1080"/>
      <c r="C220" s="1080"/>
      <c r="D220" s="1081"/>
      <c r="E220" s="815"/>
      <c r="F220" s="815"/>
      <c r="G220" s="815"/>
      <c r="H220" s="1082"/>
      <c r="I220" s="815"/>
      <c r="J220" s="815"/>
      <c r="K220" s="815"/>
      <c r="L220" s="495"/>
      <c r="M220" s="104"/>
      <c r="N220" s="104"/>
    </row>
    <row r="221" spans="1:14" x14ac:dyDescent="0.25">
      <c r="A221" s="1080"/>
      <c r="B221" s="1080"/>
      <c r="C221" s="1080"/>
      <c r="D221" s="1081"/>
      <c r="E221" s="815"/>
      <c r="F221" s="815"/>
      <c r="G221" s="815"/>
      <c r="H221" s="1082"/>
      <c r="I221" s="815"/>
      <c r="J221" s="815"/>
      <c r="K221" s="815"/>
      <c r="L221" s="495"/>
      <c r="M221" s="104"/>
      <c r="N221" s="104"/>
    </row>
    <row r="222" spans="1:14" x14ac:dyDescent="0.25">
      <c r="A222" s="1080"/>
      <c r="B222" s="1080"/>
      <c r="C222" s="1080"/>
      <c r="D222" s="1081"/>
      <c r="E222" s="815"/>
      <c r="F222" s="815"/>
      <c r="G222" s="815"/>
      <c r="H222" s="1082"/>
      <c r="I222" s="815"/>
      <c r="J222" s="815"/>
      <c r="K222" s="815"/>
      <c r="L222" s="495"/>
      <c r="M222" s="104"/>
      <c r="N222" s="104"/>
    </row>
    <row r="223" spans="1:14" x14ac:dyDescent="0.25">
      <c r="A223" s="1080"/>
      <c r="B223" s="1080"/>
      <c r="C223" s="1080"/>
      <c r="D223" s="1081"/>
      <c r="E223" s="815"/>
      <c r="F223" s="815"/>
      <c r="G223" s="815"/>
      <c r="H223" s="1082"/>
      <c r="I223" s="815"/>
      <c r="J223" s="815"/>
      <c r="K223" s="815"/>
      <c r="L223" s="495"/>
      <c r="M223" s="104"/>
      <c r="N223" s="104"/>
    </row>
    <row r="224" spans="1:14" x14ac:dyDescent="0.25">
      <c r="A224" s="1080"/>
      <c r="B224" s="1080"/>
      <c r="C224" s="1080"/>
      <c r="D224" s="1081"/>
      <c r="E224" s="815"/>
      <c r="F224" s="815"/>
      <c r="G224" s="815"/>
      <c r="H224" s="1082"/>
      <c r="I224" s="815"/>
      <c r="J224" s="815"/>
      <c r="K224" s="815"/>
      <c r="L224" s="495"/>
      <c r="M224" s="104"/>
      <c r="N224" s="104"/>
    </row>
    <row r="225" spans="1:14" x14ac:dyDescent="0.25">
      <c r="A225" s="1080"/>
      <c r="B225" s="1080"/>
      <c r="C225" s="1080"/>
      <c r="D225" s="1081"/>
      <c r="E225" s="815"/>
      <c r="F225" s="815"/>
      <c r="G225" s="815"/>
      <c r="H225" s="1082"/>
      <c r="I225" s="815"/>
      <c r="J225" s="815"/>
      <c r="K225" s="815"/>
      <c r="L225" s="495"/>
      <c r="M225" s="104"/>
      <c r="N225" s="104"/>
    </row>
    <row r="226" spans="1:14" x14ac:dyDescent="0.25">
      <c r="A226" s="1080"/>
      <c r="B226" s="1080"/>
      <c r="C226" s="1080"/>
      <c r="D226" s="1081"/>
      <c r="E226" s="815"/>
      <c r="F226" s="815"/>
      <c r="G226" s="815"/>
      <c r="H226" s="1082"/>
      <c r="I226" s="815"/>
      <c r="J226" s="815"/>
      <c r="K226" s="815"/>
      <c r="L226" s="495"/>
      <c r="M226" s="104"/>
      <c r="N226" s="104"/>
    </row>
    <row r="227" spans="1:14" x14ac:dyDescent="0.25">
      <c r="A227" s="1080"/>
      <c r="B227" s="1080"/>
      <c r="C227" s="1080"/>
      <c r="D227" s="1081"/>
      <c r="E227" s="815"/>
      <c r="F227" s="815"/>
      <c r="G227" s="815"/>
      <c r="H227" s="1082"/>
      <c r="I227" s="815"/>
      <c r="J227" s="815"/>
      <c r="K227" s="815"/>
      <c r="L227" s="495"/>
      <c r="M227" s="104"/>
      <c r="N227" s="104"/>
    </row>
    <row r="228" spans="1:14" x14ac:dyDescent="0.25">
      <c r="A228" s="1080"/>
      <c r="B228" s="1080"/>
      <c r="C228" s="1080"/>
      <c r="D228" s="1081"/>
      <c r="E228" s="815"/>
      <c r="F228" s="815"/>
      <c r="G228" s="815"/>
      <c r="H228" s="1082"/>
      <c r="I228" s="815"/>
      <c r="J228" s="815"/>
      <c r="K228" s="815"/>
      <c r="L228" s="495"/>
      <c r="M228" s="104"/>
      <c r="N228" s="104"/>
    </row>
    <row r="229" spans="1:14" x14ac:dyDescent="0.25">
      <c r="A229" s="1080"/>
      <c r="B229" s="1080"/>
      <c r="C229" s="1080"/>
      <c r="D229" s="1081"/>
      <c r="E229" s="815"/>
      <c r="F229" s="815"/>
      <c r="G229" s="815"/>
      <c r="H229" s="1082"/>
      <c r="I229" s="815"/>
      <c r="J229" s="815"/>
      <c r="K229" s="815"/>
      <c r="L229" s="495"/>
      <c r="M229" s="104"/>
      <c r="N229" s="104"/>
    </row>
    <row r="230" spans="1:14" x14ac:dyDescent="0.25">
      <c r="A230" s="1080"/>
      <c r="B230" s="1080"/>
      <c r="C230" s="1080"/>
      <c r="D230" s="1081"/>
      <c r="E230" s="815"/>
      <c r="F230" s="815"/>
      <c r="G230" s="815"/>
      <c r="H230" s="1082"/>
      <c r="I230" s="815"/>
      <c r="J230" s="815"/>
      <c r="K230" s="815"/>
      <c r="L230" s="495"/>
      <c r="M230" s="104"/>
      <c r="N230" s="104"/>
    </row>
    <row r="231" spans="1:14" x14ac:dyDescent="0.25">
      <c r="A231" s="1080"/>
      <c r="B231" s="1080"/>
      <c r="C231" s="1080"/>
      <c r="D231" s="1081"/>
      <c r="E231" s="815"/>
      <c r="F231" s="815"/>
      <c r="G231" s="815"/>
      <c r="H231" s="1082"/>
      <c r="I231" s="815"/>
      <c r="J231" s="815"/>
      <c r="K231" s="815"/>
      <c r="L231" s="495"/>
      <c r="M231" s="104"/>
      <c r="N231" s="104"/>
    </row>
    <row r="232" spans="1:14" x14ac:dyDescent="0.25">
      <c r="A232" s="1080"/>
      <c r="B232" s="1080"/>
      <c r="C232" s="1080"/>
      <c r="D232" s="1081"/>
      <c r="E232" s="815"/>
      <c r="F232" s="815"/>
      <c r="G232" s="815"/>
      <c r="H232" s="1082"/>
      <c r="I232" s="815"/>
      <c r="J232" s="815"/>
      <c r="K232" s="815"/>
      <c r="L232" s="495"/>
      <c r="M232" s="104"/>
      <c r="N232" s="104"/>
    </row>
    <row r="233" spans="1:14" x14ac:dyDescent="0.25">
      <c r="A233" s="1080"/>
      <c r="B233" s="1080"/>
      <c r="C233" s="1080"/>
      <c r="D233" s="1081"/>
      <c r="E233" s="815"/>
      <c r="F233" s="815"/>
      <c r="G233" s="815"/>
      <c r="H233" s="1082"/>
      <c r="I233" s="815"/>
      <c r="J233" s="815"/>
      <c r="K233" s="815"/>
      <c r="L233" s="495"/>
      <c r="M233" s="104"/>
      <c r="N233" s="104"/>
    </row>
    <row r="234" spans="1:14" x14ac:dyDescent="0.25">
      <c r="A234" s="1080"/>
      <c r="B234" s="1080"/>
      <c r="C234" s="1080"/>
      <c r="D234" s="1081"/>
      <c r="E234" s="815"/>
      <c r="F234" s="815"/>
      <c r="G234" s="815"/>
      <c r="H234" s="1082"/>
      <c r="I234" s="815"/>
      <c r="J234" s="815"/>
      <c r="K234" s="815"/>
      <c r="L234" s="495"/>
      <c r="M234" s="104"/>
      <c r="N234" s="104"/>
    </row>
    <row r="235" spans="1:14" x14ac:dyDescent="0.25">
      <c r="A235" s="1080"/>
      <c r="B235" s="1080"/>
      <c r="C235" s="1080"/>
      <c r="D235" s="1081"/>
      <c r="E235" s="815"/>
      <c r="F235" s="815"/>
      <c r="G235" s="815"/>
      <c r="H235" s="1082"/>
      <c r="I235" s="815"/>
      <c r="J235" s="815"/>
      <c r="K235" s="815"/>
      <c r="L235" s="495"/>
      <c r="M235" s="104"/>
      <c r="N235" s="104"/>
    </row>
    <row r="236" spans="1:14" x14ac:dyDescent="0.25">
      <c r="A236" s="1080"/>
      <c r="B236" s="1080"/>
      <c r="C236" s="1080"/>
      <c r="D236" s="1081"/>
      <c r="E236" s="815"/>
      <c r="F236" s="815"/>
      <c r="G236" s="815"/>
      <c r="H236" s="1082"/>
      <c r="I236" s="815"/>
      <c r="J236" s="815"/>
      <c r="K236" s="815"/>
      <c r="L236" s="495"/>
      <c r="M236" s="104"/>
      <c r="N236" s="104"/>
    </row>
    <row r="237" spans="1:14" x14ac:dyDescent="0.25">
      <c r="A237" s="1080"/>
      <c r="B237" s="1080"/>
      <c r="C237" s="1080"/>
      <c r="D237" s="1081"/>
      <c r="E237" s="815"/>
      <c r="F237" s="815"/>
      <c r="G237" s="815"/>
      <c r="H237" s="1082"/>
      <c r="I237" s="815"/>
      <c r="J237" s="815"/>
      <c r="K237" s="815"/>
      <c r="L237" s="495"/>
      <c r="M237" s="104"/>
      <c r="N237" s="104"/>
    </row>
    <row r="238" spans="1:14" x14ac:dyDescent="0.25">
      <c r="A238" s="1080"/>
      <c r="B238" s="1080"/>
      <c r="C238" s="1080"/>
      <c r="D238" s="1081"/>
      <c r="E238" s="815"/>
      <c r="F238" s="815"/>
      <c r="G238" s="815"/>
      <c r="H238" s="1082"/>
      <c r="I238" s="815"/>
      <c r="J238" s="815"/>
      <c r="K238" s="815"/>
      <c r="L238" s="495"/>
      <c r="M238" s="104"/>
      <c r="N238" s="104"/>
    </row>
    <row r="239" spans="1:14" ht="16.5" thickBot="1" x14ac:dyDescent="0.3">
      <c r="A239" s="1080"/>
      <c r="B239" s="1080"/>
      <c r="C239" s="1080"/>
      <c r="D239" s="1081"/>
      <c r="E239" s="815"/>
      <c r="F239" s="815"/>
      <c r="G239" s="815"/>
      <c r="H239" s="1082"/>
      <c r="I239" s="815"/>
      <c r="J239" s="815"/>
      <c r="K239" s="815"/>
      <c r="L239" s="495"/>
      <c r="M239" s="104"/>
      <c r="N239" s="104"/>
    </row>
    <row r="240" spans="1:14" x14ac:dyDescent="0.25">
      <c r="B240" s="822"/>
      <c r="C240" s="823"/>
      <c r="D240" s="823"/>
      <c r="E240" s="824"/>
      <c r="F240" s="825"/>
      <c r="G240" s="825"/>
      <c r="H240" s="825"/>
      <c r="I240" s="826"/>
      <c r="J240" s="826"/>
      <c r="K240" s="827"/>
      <c r="M240" s="104"/>
      <c r="N240" s="104"/>
    </row>
    <row r="241" spans="1:14" ht="16.5" thickBot="1" x14ac:dyDescent="0.3">
      <c r="B241" s="828"/>
      <c r="C241" s="592"/>
      <c r="D241" s="593" t="s">
        <v>16</v>
      </c>
      <c r="E241" s="833"/>
      <c r="F241" s="831"/>
      <c r="G241" s="831"/>
      <c r="H241" s="831"/>
      <c r="I241" s="829"/>
      <c r="J241" s="829"/>
      <c r="K241" s="832"/>
      <c r="M241" s="104"/>
      <c r="N241" s="104"/>
    </row>
    <row r="242" spans="1:14" x14ac:dyDescent="0.25">
      <c r="B242" s="828"/>
      <c r="C242" s="592"/>
      <c r="D242" s="592"/>
      <c r="E242" s="833"/>
      <c r="F242" s="831"/>
      <c r="G242" s="831"/>
      <c r="H242" s="831"/>
      <c r="I242" s="829"/>
      <c r="J242" s="829"/>
      <c r="K242" s="832"/>
      <c r="M242" s="104"/>
      <c r="N242" s="104"/>
    </row>
    <row r="243" spans="1:14" ht="16.5" thickBot="1" x14ac:dyDescent="0.3">
      <c r="B243" s="834"/>
      <c r="C243" s="594"/>
      <c r="D243" s="594"/>
      <c r="E243" s="835"/>
      <c r="F243" s="836"/>
      <c r="G243" s="836"/>
      <c r="H243" s="836"/>
      <c r="I243" s="837"/>
      <c r="J243" s="837"/>
      <c r="K243" s="838"/>
      <c r="M243" s="104"/>
      <c r="N243" s="104"/>
    </row>
    <row r="244" spans="1:14" x14ac:dyDescent="0.25">
      <c r="B244" s="982"/>
      <c r="C244" s="595" t="s">
        <v>198</v>
      </c>
      <c r="D244" s="595"/>
      <c r="E244" s="596"/>
      <c r="F244" s="985"/>
      <c r="G244" s="985"/>
      <c r="H244" s="985"/>
      <c r="I244" s="986"/>
      <c r="J244" s="986"/>
      <c r="K244" s="987"/>
      <c r="M244" s="104"/>
      <c r="N244" s="104"/>
    </row>
    <row r="245" spans="1:14" ht="16.5" thickBot="1" x14ac:dyDescent="0.3">
      <c r="B245" s="988"/>
      <c r="C245" s="989"/>
      <c r="D245" s="989"/>
      <c r="E245" s="990"/>
      <c r="F245" s="991"/>
      <c r="G245" s="991"/>
      <c r="H245" s="991"/>
      <c r="I245" s="992"/>
      <c r="J245" s="992"/>
      <c r="K245" s="993"/>
      <c r="M245" s="104"/>
      <c r="N245" s="104"/>
    </row>
    <row r="246" spans="1:14" ht="27" thickBot="1" x14ac:dyDescent="0.3">
      <c r="B246" s="1142" t="s">
        <v>195</v>
      </c>
      <c r="C246" s="1149"/>
      <c r="D246" s="1150"/>
      <c r="E246" s="742" t="s">
        <v>178</v>
      </c>
      <c r="F246" s="746" t="s">
        <v>183</v>
      </c>
      <c r="G246" s="839" t="s">
        <v>179</v>
      </c>
      <c r="H246" s="994" t="s">
        <v>180</v>
      </c>
      <c r="I246" s="749" t="s">
        <v>1</v>
      </c>
      <c r="J246" s="751" t="s">
        <v>2</v>
      </c>
      <c r="K246" s="751" t="s">
        <v>181</v>
      </c>
      <c r="M246" s="104"/>
      <c r="N246" s="104"/>
    </row>
    <row r="247" spans="1:14" ht="16.5" thickBot="1" x14ac:dyDescent="0.3">
      <c r="A247" s="819">
        <v>60</v>
      </c>
      <c r="B247" s="1142" t="s">
        <v>197</v>
      </c>
      <c r="C247" s="1149"/>
      <c r="D247" s="1150"/>
      <c r="E247" s="1048">
        <v>57838</v>
      </c>
      <c r="F247" s="1049">
        <v>9595</v>
      </c>
      <c r="G247" s="1050">
        <v>4938</v>
      </c>
      <c r="H247" s="759">
        <f>G247-F247</f>
        <v>-4657</v>
      </c>
      <c r="I247" s="1051">
        <v>0</v>
      </c>
      <c r="J247" s="1052">
        <v>0</v>
      </c>
      <c r="K247" s="1051">
        <v>0</v>
      </c>
      <c r="M247" s="104"/>
      <c r="N247" s="104"/>
    </row>
    <row r="248" spans="1:14" ht="16.5" thickBot="1" x14ac:dyDescent="0.3">
      <c r="B248" s="865"/>
      <c r="C248" s="866"/>
      <c r="D248" s="750" t="s">
        <v>39</v>
      </c>
      <c r="E248" s="758">
        <f>SUM(E247)</f>
        <v>57838</v>
      </c>
      <c r="F248" s="756">
        <f>SUM(F247)</f>
        <v>9595</v>
      </c>
      <c r="G248" s="923">
        <f>SUM(G247)</f>
        <v>4938</v>
      </c>
      <c r="H248" s="759">
        <f>G248-F248</f>
        <v>-4657</v>
      </c>
      <c r="I248" s="758">
        <f>SUM(I247)</f>
        <v>0</v>
      </c>
      <c r="J248" s="759">
        <f>SUM(J247)</f>
        <v>0</v>
      </c>
      <c r="K248" s="758">
        <f>SUM(K247)</f>
        <v>0</v>
      </c>
      <c r="M248" s="104"/>
      <c r="N248" s="104"/>
    </row>
    <row r="249" spans="1:14" x14ac:dyDescent="0.25">
      <c r="B249" s="982"/>
      <c r="C249" s="595" t="s">
        <v>199</v>
      </c>
      <c r="D249" s="595"/>
      <c r="E249" s="596"/>
      <c r="F249" s="985"/>
      <c r="G249" s="985"/>
      <c r="H249" s="985"/>
      <c r="I249" s="986"/>
      <c r="J249" s="986"/>
      <c r="K249" s="987"/>
      <c r="M249" s="104"/>
      <c r="N249" s="104"/>
    </row>
    <row r="250" spans="1:14" ht="16.5" thickBot="1" x14ac:dyDescent="0.3">
      <c r="B250" s="988"/>
      <c r="C250" s="989"/>
      <c r="D250" s="989"/>
      <c r="E250" s="990"/>
      <c r="F250" s="991"/>
      <c r="G250" s="991"/>
      <c r="H250" s="991"/>
      <c r="I250" s="992"/>
      <c r="J250" s="992"/>
      <c r="K250" s="993"/>
      <c r="M250" s="104"/>
      <c r="N250" s="104"/>
    </row>
    <row r="251" spans="1:14" ht="27" thickBot="1" x14ac:dyDescent="0.3">
      <c r="B251" s="1142" t="s">
        <v>195</v>
      </c>
      <c r="C251" s="1149"/>
      <c r="D251" s="1150"/>
      <c r="E251" s="742" t="s">
        <v>178</v>
      </c>
      <c r="F251" s="746" t="s">
        <v>183</v>
      </c>
      <c r="G251" s="839" t="s">
        <v>179</v>
      </c>
      <c r="H251" s="748" t="s">
        <v>180</v>
      </c>
      <c r="I251" s="749" t="s">
        <v>1</v>
      </c>
      <c r="J251" s="976" t="s">
        <v>2</v>
      </c>
      <c r="K251" s="751" t="s">
        <v>181</v>
      </c>
      <c r="M251" s="104"/>
      <c r="N251" s="104"/>
    </row>
    <row r="252" spans="1:14" ht="16.5" thickBot="1" x14ac:dyDescent="0.3">
      <c r="A252" s="819">
        <v>61</v>
      </c>
      <c r="B252" s="1142" t="s">
        <v>188</v>
      </c>
      <c r="C252" s="1149"/>
      <c r="D252" s="1150"/>
      <c r="E252" s="1053">
        <v>128</v>
      </c>
      <c r="F252" s="1054">
        <v>0</v>
      </c>
      <c r="G252" s="1055">
        <v>0</v>
      </c>
      <c r="H252" s="1056">
        <f>G252-F252</f>
        <v>0</v>
      </c>
      <c r="I252" s="1057">
        <v>0</v>
      </c>
      <c r="J252" s="1058">
        <v>0</v>
      </c>
      <c r="K252" s="1057">
        <v>0</v>
      </c>
      <c r="M252" s="104"/>
      <c r="N252" s="104"/>
    </row>
    <row r="253" spans="1:14" ht="16.5" thickBot="1" x14ac:dyDescent="0.3">
      <c r="A253" s="819">
        <v>62</v>
      </c>
      <c r="B253" s="1142" t="s">
        <v>202</v>
      </c>
      <c r="C253" s="1149"/>
      <c r="D253" s="1150"/>
      <c r="E253" s="1059">
        <v>100</v>
      </c>
      <c r="F253" s="1060">
        <v>0</v>
      </c>
      <c r="G253" s="1061">
        <v>0</v>
      </c>
      <c r="H253" s="1062">
        <f>G253-F253</f>
        <v>0</v>
      </c>
      <c r="I253" s="1063">
        <v>0</v>
      </c>
      <c r="J253" s="1064">
        <v>0</v>
      </c>
      <c r="K253" s="1063">
        <v>0</v>
      </c>
      <c r="M253" s="104"/>
      <c r="N253" s="104"/>
    </row>
    <row r="254" spans="1:14" ht="16.5" thickBot="1" x14ac:dyDescent="0.3">
      <c r="A254" s="819">
        <v>63</v>
      </c>
      <c r="B254" s="1142" t="s">
        <v>206</v>
      </c>
      <c r="C254" s="1149"/>
      <c r="D254" s="1150"/>
      <c r="E254" s="1059">
        <v>972</v>
      </c>
      <c r="F254" s="1060">
        <v>0</v>
      </c>
      <c r="G254" s="1061">
        <v>0</v>
      </c>
      <c r="H254" s="1062">
        <f>G254-F254</f>
        <v>0</v>
      </c>
      <c r="I254" s="1063">
        <v>0</v>
      </c>
      <c r="J254" s="1064">
        <v>0</v>
      </c>
      <c r="K254" s="1063">
        <v>0</v>
      </c>
      <c r="M254" s="104"/>
      <c r="N254" s="104"/>
    </row>
    <row r="255" spans="1:14" ht="16.5" thickBot="1" x14ac:dyDescent="0.3">
      <c r="A255" s="819">
        <v>64</v>
      </c>
      <c r="B255" s="1142" t="s">
        <v>208</v>
      </c>
      <c r="C255" s="1149"/>
      <c r="D255" s="1150"/>
      <c r="E255" s="1038">
        <v>70</v>
      </c>
      <c r="F255" s="1039">
        <v>0</v>
      </c>
      <c r="G255" s="1040">
        <v>0</v>
      </c>
      <c r="H255" s="1065">
        <f>G255-F255</f>
        <v>0</v>
      </c>
      <c r="I255" s="1043">
        <v>0</v>
      </c>
      <c r="J255" s="1066">
        <v>0</v>
      </c>
      <c r="K255" s="1043">
        <v>0</v>
      </c>
      <c r="M255" s="104"/>
      <c r="N255" s="104"/>
    </row>
    <row r="256" spans="1:14" ht="16.5" thickBot="1" x14ac:dyDescent="0.3">
      <c r="B256" s="865"/>
      <c r="C256" s="866"/>
      <c r="D256" s="750" t="s">
        <v>39</v>
      </c>
      <c r="E256" s="758">
        <f>SUM(E252:E255)</f>
        <v>1270</v>
      </c>
      <c r="F256" s="758">
        <f>SUM(F252:F255)</f>
        <v>0</v>
      </c>
      <c r="G256" s="921">
        <f>SUM(G252:G255)</f>
        <v>0</v>
      </c>
      <c r="H256" s="759">
        <f>G256-F256</f>
        <v>0</v>
      </c>
      <c r="I256" s="758">
        <f>SUM(I252:I255)</f>
        <v>0</v>
      </c>
      <c r="J256" s="758">
        <f>SUM(J252:J255)</f>
        <v>0</v>
      </c>
      <c r="K256" s="758">
        <f>SUM(K252:K255)</f>
        <v>0</v>
      </c>
      <c r="M256" s="104"/>
      <c r="N256" s="104"/>
    </row>
    <row r="257" spans="2:14" x14ac:dyDescent="0.25">
      <c r="B257" s="819"/>
      <c r="C257" s="819"/>
      <c r="D257" s="819"/>
      <c r="E257" s="1067"/>
      <c r="F257" s="818"/>
      <c r="G257" s="818"/>
      <c r="H257" s="818"/>
      <c r="I257" s="819"/>
      <c r="J257" s="819"/>
      <c r="K257" s="819"/>
      <c r="M257" s="104"/>
      <c r="N257" s="104"/>
    </row>
    <row r="258" spans="2:14" x14ac:dyDescent="0.25">
      <c r="B258" s="819"/>
      <c r="C258" s="819"/>
      <c r="D258" s="819"/>
      <c r="E258" s="1067"/>
      <c r="F258" s="818"/>
      <c r="G258" s="818"/>
      <c r="H258" s="818"/>
      <c r="I258" s="819"/>
      <c r="J258" s="819"/>
      <c r="K258" s="819"/>
      <c r="M258" s="104"/>
      <c r="N258" s="104"/>
    </row>
    <row r="259" spans="2:14" x14ac:dyDescent="0.25">
      <c r="B259" s="819"/>
      <c r="C259" s="819"/>
      <c r="D259" s="819"/>
      <c r="E259" s="1067"/>
      <c r="F259" s="818"/>
      <c r="G259" s="818"/>
      <c r="H259" s="818"/>
      <c r="I259" s="819"/>
      <c r="J259" s="819"/>
      <c r="K259" s="819"/>
      <c r="M259" s="104"/>
      <c r="N259" s="104"/>
    </row>
    <row r="260" spans="2:14" x14ac:dyDescent="0.25">
      <c r="B260" s="819"/>
      <c r="C260" s="819"/>
      <c r="D260" s="819"/>
      <c r="E260" s="1067"/>
      <c r="F260" s="818"/>
      <c r="G260" s="818"/>
      <c r="H260" s="818"/>
      <c r="I260" s="819"/>
      <c r="J260" s="819"/>
      <c r="K260" s="819"/>
      <c r="M260" s="104"/>
      <c r="N260" s="104"/>
    </row>
    <row r="261" spans="2:14" ht="18.75" x14ac:dyDescent="0.3">
      <c r="B261" s="738" t="s">
        <v>293</v>
      </c>
      <c r="C261" s="819"/>
      <c r="D261" s="819"/>
      <c r="E261" s="1067"/>
      <c r="F261" s="818"/>
      <c r="G261" s="818"/>
      <c r="H261" s="818"/>
      <c r="I261" s="819"/>
      <c r="J261" s="819"/>
      <c r="K261" s="819"/>
      <c r="M261" s="104"/>
      <c r="N261" s="104"/>
    </row>
    <row r="262" spans="2:14" ht="16.5" thickBot="1" x14ac:dyDescent="0.3">
      <c r="B262" s="819"/>
      <c r="C262" s="819"/>
      <c r="D262" s="819"/>
      <c r="E262" s="1067"/>
      <c r="F262" s="818"/>
      <c r="G262" s="818"/>
      <c r="H262" s="818"/>
      <c r="I262" s="819"/>
      <c r="J262" s="819"/>
      <c r="K262" s="819"/>
      <c r="M262" s="104"/>
      <c r="N262" s="104"/>
    </row>
    <row r="263" spans="2:14" x14ac:dyDescent="0.25">
      <c r="B263" s="982"/>
      <c r="C263" s="595" t="s">
        <v>297</v>
      </c>
      <c r="D263" s="595"/>
      <c r="E263" s="596"/>
      <c r="F263" s="985"/>
      <c r="G263" s="985"/>
      <c r="H263" s="985"/>
      <c r="I263" s="986"/>
      <c r="J263" s="986"/>
      <c r="K263" s="987"/>
      <c r="M263" s="104"/>
      <c r="N263" s="104"/>
    </row>
    <row r="264" spans="2:14" ht="16.5" thickBot="1" x14ac:dyDescent="0.3">
      <c r="B264" s="988"/>
      <c r="C264" s="989" t="s">
        <v>275</v>
      </c>
      <c r="D264" s="989"/>
      <c r="E264" s="990"/>
      <c r="F264" s="991"/>
      <c r="G264" s="991"/>
      <c r="H264" s="991"/>
      <c r="I264" s="992"/>
      <c r="J264" s="992"/>
      <c r="K264" s="993"/>
      <c r="M264" s="104"/>
      <c r="N264" s="104"/>
    </row>
    <row r="265" spans="2:14" ht="16.5" thickBot="1" x14ac:dyDescent="0.3">
      <c r="B265" s="1145" t="s">
        <v>195</v>
      </c>
      <c r="C265" s="1146"/>
      <c r="D265" s="1146"/>
      <c r="E265" s="1147"/>
      <c r="F265" s="1148"/>
      <c r="G265" s="845" t="s">
        <v>179</v>
      </c>
      <c r="H265" s="846" t="s">
        <v>180</v>
      </c>
      <c r="I265" s="840" t="s">
        <v>1</v>
      </c>
      <c r="J265" s="749" t="s">
        <v>2</v>
      </c>
      <c r="K265" s="749" t="s">
        <v>181</v>
      </c>
      <c r="M265" s="104"/>
      <c r="N265" s="104"/>
    </row>
    <row r="266" spans="2:14" ht="16.5" thickBot="1" x14ac:dyDescent="0.3">
      <c r="B266" s="1142" t="s">
        <v>294</v>
      </c>
      <c r="C266" s="1149"/>
      <c r="D266" s="1149"/>
      <c r="E266" s="1151"/>
      <c r="F266" s="1152"/>
      <c r="G266" s="1068">
        <v>2325</v>
      </c>
      <c r="H266" s="1069"/>
      <c r="I266" s="1070">
        <v>0</v>
      </c>
      <c r="J266" s="1052">
        <v>0</v>
      </c>
      <c r="K266" s="1052">
        <v>0</v>
      </c>
      <c r="M266" s="104"/>
      <c r="N266" s="104"/>
    </row>
    <row r="267" spans="2:14" x14ac:dyDescent="0.25">
      <c r="B267" s="982"/>
      <c r="C267" s="983" t="s">
        <v>270</v>
      </c>
      <c r="D267" s="983"/>
      <c r="E267" s="596"/>
      <c r="F267" s="985"/>
      <c r="G267" s="985"/>
      <c r="H267" s="985"/>
      <c r="I267" s="986"/>
      <c r="J267" s="986"/>
      <c r="K267" s="987"/>
      <c r="M267" s="104"/>
      <c r="N267" s="104"/>
    </row>
    <row r="268" spans="2:14" ht="16.5" thickBot="1" x14ac:dyDescent="0.3">
      <c r="B268" s="988"/>
      <c r="C268" s="989" t="s">
        <v>271</v>
      </c>
      <c r="D268" s="989"/>
      <c r="E268" s="990"/>
      <c r="F268" s="991"/>
      <c r="G268" s="991"/>
      <c r="H268" s="991"/>
      <c r="I268" s="992"/>
      <c r="J268" s="992"/>
      <c r="K268" s="993"/>
      <c r="M268" s="104"/>
      <c r="N268" s="104"/>
    </row>
    <row r="269" spans="2:14" ht="16.5" thickBot="1" x14ac:dyDescent="0.3">
      <c r="B269" s="1145" t="s">
        <v>195</v>
      </c>
      <c r="C269" s="1146"/>
      <c r="D269" s="1146"/>
      <c r="E269" s="1147"/>
      <c r="F269" s="1148"/>
      <c r="G269" s="845" t="s">
        <v>179</v>
      </c>
      <c r="H269" s="1071" t="s">
        <v>180</v>
      </c>
      <c r="I269" s="749" t="s">
        <v>1</v>
      </c>
      <c r="J269" s="840" t="s">
        <v>2</v>
      </c>
      <c r="K269" s="749" t="s">
        <v>181</v>
      </c>
      <c r="M269" s="104"/>
      <c r="N269" s="104"/>
    </row>
    <row r="270" spans="2:14" ht="16.5" thickBot="1" x14ac:dyDescent="0.3">
      <c r="B270" s="1142" t="s">
        <v>304</v>
      </c>
      <c r="C270" s="1149"/>
      <c r="D270" s="1149"/>
      <c r="E270" s="1151"/>
      <c r="F270" s="1152"/>
      <c r="G270" s="1068">
        <v>2200</v>
      </c>
      <c r="H270" s="1072"/>
      <c r="I270" s="1052">
        <v>0</v>
      </c>
      <c r="J270" s="1070">
        <v>0</v>
      </c>
      <c r="K270" s="1052">
        <v>0</v>
      </c>
      <c r="M270" s="104"/>
      <c r="N270" s="104"/>
    </row>
    <row r="271" spans="2:14" x14ac:dyDescent="0.25">
      <c r="B271" s="982"/>
      <c r="C271" s="595" t="s">
        <v>295</v>
      </c>
      <c r="D271" s="595"/>
      <c r="E271" s="596"/>
      <c r="F271" s="985"/>
      <c r="G271" s="985"/>
      <c r="H271" s="985"/>
      <c r="I271" s="986"/>
      <c r="J271" s="986"/>
      <c r="K271" s="987"/>
      <c r="M271" s="104"/>
      <c r="N271" s="104"/>
    </row>
    <row r="272" spans="2:14" ht="16.5" thickBot="1" x14ac:dyDescent="0.3">
      <c r="B272" s="988"/>
      <c r="C272" s="989" t="s">
        <v>287</v>
      </c>
      <c r="D272" s="989"/>
      <c r="E272" s="990"/>
      <c r="F272" s="991"/>
      <c r="G272" s="991"/>
      <c r="H272" s="991"/>
      <c r="I272" s="992"/>
      <c r="J272" s="992"/>
      <c r="K272" s="993"/>
      <c r="M272" s="104"/>
      <c r="N272" s="104"/>
    </row>
    <row r="273" spans="2:14" ht="16.5" thickBot="1" x14ac:dyDescent="0.3">
      <c r="B273" s="1145" t="s">
        <v>195</v>
      </c>
      <c r="C273" s="1146"/>
      <c r="D273" s="1146"/>
      <c r="E273" s="1147"/>
      <c r="F273" s="1148"/>
      <c r="G273" s="845" t="s">
        <v>179</v>
      </c>
      <c r="H273" s="1071" t="s">
        <v>180</v>
      </c>
      <c r="I273" s="749" t="s">
        <v>1</v>
      </c>
      <c r="J273" s="840" t="s">
        <v>2</v>
      </c>
      <c r="K273" s="749" t="s">
        <v>181</v>
      </c>
      <c r="M273" s="104"/>
      <c r="N273" s="104"/>
    </row>
    <row r="274" spans="2:14" ht="16.5" thickBot="1" x14ac:dyDescent="0.3">
      <c r="B274" s="1142" t="s">
        <v>319</v>
      </c>
      <c r="C274" s="1149"/>
      <c r="D274" s="1149"/>
      <c r="E274" s="1151"/>
      <c r="F274" s="1152"/>
      <c r="G274" s="1068">
        <v>413</v>
      </c>
      <c r="H274" s="1072"/>
      <c r="I274" s="1052">
        <v>0</v>
      </c>
      <c r="J274" s="1070">
        <v>0</v>
      </c>
      <c r="K274" s="1052">
        <v>0</v>
      </c>
      <c r="M274" s="104"/>
      <c r="N274" s="104"/>
    </row>
    <row r="275" spans="2:14" ht="16.5" thickBot="1" x14ac:dyDescent="0.3">
      <c r="B275" s="865"/>
      <c r="C275" s="966"/>
      <c r="D275" s="920" t="s">
        <v>39</v>
      </c>
      <c r="E275" s="1073"/>
      <c r="F275" s="1074"/>
      <c r="G275" s="1075">
        <v>4938</v>
      </c>
      <c r="H275" s="964"/>
      <c r="I275" s="963">
        <v>0</v>
      </c>
      <c r="J275" s="963">
        <v>0</v>
      </c>
      <c r="K275" s="963">
        <v>0</v>
      </c>
      <c r="M275" s="104"/>
      <c r="N275" s="104"/>
    </row>
    <row r="276" spans="2:14" x14ac:dyDescent="0.25">
      <c r="B276" s="979"/>
      <c r="C276" s="979"/>
      <c r="D276" s="980"/>
      <c r="E276" s="1110"/>
      <c r="F276" s="1111"/>
      <c r="G276" s="1111"/>
      <c r="H276" s="1111"/>
      <c r="I276" s="1111"/>
      <c r="J276" s="1111"/>
      <c r="K276" s="1111"/>
      <c r="M276" s="104"/>
      <c r="N276" s="104"/>
    </row>
    <row r="277" spans="2:14" x14ac:dyDescent="0.25">
      <c r="B277" s="979"/>
      <c r="C277" s="979"/>
      <c r="D277" s="980"/>
      <c r="E277" s="1110"/>
      <c r="F277" s="1111"/>
      <c r="G277" s="1111"/>
      <c r="H277" s="1111"/>
      <c r="I277" s="1111"/>
      <c r="J277" s="1111"/>
      <c r="K277" s="1111"/>
      <c r="M277" s="104"/>
      <c r="N277" s="104"/>
    </row>
    <row r="278" spans="2:14" x14ac:dyDescent="0.25">
      <c r="B278" s="979"/>
      <c r="C278" s="979"/>
      <c r="D278" s="980"/>
      <c r="E278" s="1110"/>
      <c r="F278" s="1111"/>
      <c r="G278" s="1111"/>
      <c r="H278" s="1111"/>
      <c r="I278" s="1111"/>
      <c r="J278" s="1111"/>
      <c r="K278" s="1111"/>
      <c r="M278" s="104"/>
      <c r="N278" s="104"/>
    </row>
    <row r="279" spans="2:14" ht="18.75" x14ac:dyDescent="0.3">
      <c r="B279" s="738" t="s">
        <v>305</v>
      </c>
      <c r="C279" s="819"/>
      <c r="D279" s="819"/>
      <c r="E279" s="1067"/>
      <c r="F279" s="818"/>
      <c r="G279" s="818"/>
      <c r="H279" s="818"/>
      <c r="I279" s="819"/>
      <c r="J279" s="819"/>
      <c r="K279" s="819"/>
      <c r="M279" s="104"/>
      <c r="N279" s="104"/>
    </row>
    <row r="280" spans="2:14" ht="16.5" thickBot="1" x14ac:dyDescent="0.3">
      <c r="B280" s="819"/>
      <c r="C280" s="819"/>
      <c r="D280" s="819"/>
      <c r="E280" s="1067"/>
      <c r="F280" s="1112"/>
      <c r="G280" s="1112"/>
      <c r="H280" s="1112"/>
      <c r="I280" s="819"/>
      <c r="J280" s="819"/>
      <c r="K280" s="819"/>
      <c r="M280" s="104"/>
      <c r="N280" s="104"/>
    </row>
    <row r="281" spans="2:14" x14ac:dyDescent="0.25">
      <c r="B281" s="982"/>
      <c r="C281" s="595" t="s">
        <v>297</v>
      </c>
      <c r="D281" s="595"/>
      <c r="E281" s="596"/>
      <c r="F281" s="985"/>
      <c r="G281" s="985"/>
      <c r="H281" s="985"/>
      <c r="I281" s="986"/>
      <c r="J281" s="986"/>
      <c r="K281" s="987"/>
      <c r="M281" s="104"/>
      <c r="N281" s="104"/>
    </row>
    <row r="282" spans="2:14" ht="16.5" thickBot="1" x14ac:dyDescent="0.3">
      <c r="B282" s="988"/>
      <c r="C282" s="989" t="s">
        <v>275</v>
      </c>
      <c r="D282" s="989"/>
      <c r="E282" s="990"/>
      <c r="F282" s="991"/>
      <c r="G282" s="991"/>
      <c r="H282" s="991"/>
      <c r="I282" s="992"/>
      <c r="J282" s="992"/>
      <c r="K282" s="993"/>
      <c r="M282" s="104"/>
      <c r="N282" s="104"/>
    </row>
    <row r="283" spans="2:14" ht="16.5" thickBot="1" x14ac:dyDescent="0.3">
      <c r="B283" s="1145"/>
      <c r="C283" s="1146"/>
      <c r="D283" s="1146"/>
      <c r="E283" s="1147"/>
      <c r="F283" s="1148"/>
      <c r="G283" s="845" t="s">
        <v>179</v>
      </c>
      <c r="H283" s="846" t="s">
        <v>180</v>
      </c>
      <c r="I283" s="840" t="s">
        <v>1</v>
      </c>
      <c r="J283" s="749" t="s">
        <v>2</v>
      </c>
      <c r="K283" s="749" t="s">
        <v>181</v>
      </c>
      <c r="M283" s="104"/>
      <c r="N283" s="104"/>
    </row>
    <row r="284" spans="2:14" ht="16.5" thickBot="1" x14ac:dyDescent="0.3">
      <c r="B284" s="1142" t="s">
        <v>306</v>
      </c>
      <c r="C284" s="1143"/>
      <c r="D284" s="1143"/>
      <c r="E284" s="1143"/>
      <c r="F284" s="1144"/>
      <c r="G284" s="1068">
        <v>557</v>
      </c>
      <c r="H284" s="1069"/>
      <c r="I284" s="1113">
        <v>557</v>
      </c>
      <c r="J284" s="1113">
        <v>557</v>
      </c>
      <c r="K284" s="1113">
        <v>557</v>
      </c>
      <c r="M284" s="104"/>
      <c r="N284" s="104"/>
    </row>
    <row r="285" spans="2:14" ht="16.5" thickBot="1" x14ac:dyDescent="0.3">
      <c r="B285" s="1142" t="s">
        <v>307</v>
      </c>
      <c r="C285" s="1143"/>
      <c r="D285" s="1143"/>
      <c r="E285" s="1143"/>
      <c r="F285" s="1144"/>
      <c r="G285" s="1068">
        <v>990</v>
      </c>
      <c r="H285" s="1069"/>
      <c r="I285" s="1113">
        <v>990</v>
      </c>
      <c r="J285" s="1113">
        <v>990</v>
      </c>
      <c r="K285" s="1113">
        <v>990</v>
      </c>
      <c r="M285" s="104"/>
      <c r="N285" s="104"/>
    </row>
    <row r="286" spans="2:14" ht="16.5" thickBot="1" x14ac:dyDescent="0.3">
      <c r="B286" s="1142" t="s">
        <v>308</v>
      </c>
      <c r="C286" s="1143"/>
      <c r="D286" s="1143"/>
      <c r="E286" s="1143"/>
      <c r="F286" s="1144"/>
      <c r="G286" s="1068">
        <v>870</v>
      </c>
      <c r="H286" s="1069"/>
      <c r="I286" s="1113">
        <v>870</v>
      </c>
      <c r="J286" s="1113">
        <v>870</v>
      </c>
      <c r="K286" s="1113">
        <v>870</v>
      </c>
      <c r="M286" s="104"/>
      <c r="N286" s="104"/>
    </row>
    <row r="287" spans="2:14" ht="16.5" thickBot="1" x14ac:dyDescent="0.3">
      <c r="B287" s="1142" t="s">
        <v>309</v>
      </c>
      <c r="C287" s="1143"/>
      <c r="D287" s="1143"/>
      <c r="E287" s="1143"/>
      <c r="F287" s="1144"/>
      <c r="G287" s="1068">
        <v>740</v>
      </c>
      <c r="H287" s="1069"/>
      <c r="I287" s="1113">
        <v>740</v>
      </c>
      <c r="J287" s="1113">
        <v>740</v>
      </c>
      <c r="K287" s="1113">
        <v>740</v>
      </c>
      <c r="M287" s="104"/>
      <c r="N287" s="104"/>
    </row>
    <row r="288" spans="2:14" ht="16.5" thickBot="1" x14ac:dyDescent="0.3">
      <c r="B288" s="1114" t="s">
        <v>318</v>
      </c>
      <c r="C288" s="1115"/>
      <c r="D288" s="1115"/>
      <c r="E288" s="1115"/>
      <c r="F288" s="1116"/>
      <c r="G288" s="1068">
        <v>1166</v>
      </c>
      <c r="H288" s="1069"/>
      <c r="I288" s="1113">
        <v>1166</v>
      </c>
      <c r="J288" s="1113">
        <v>1166</v>
      </c>
      <c r="K288" s="1113">
        <v>1166</v>
      </c>
      <c r="M288" s="104"/>
      <c r="N288" s="104"/>
    </row>
    <row r="289" spans="2:14" ht="16.5" thickBot="1" x14ac:dyDescent="0.3">
      <c r="B289" s="1142" t="s">
        <v>310</v>
      </c>
      <c r="C289" s="1143"/>
      <c r="D289" s="1143"/>
      <c r="E289" s="1143"/>
      <c r="F289" s="1144"/>
      <c r="G289" s="1068">
        <v>872</v>
      </c>
      <c r="H289" s="1069"/>
      <c r="I289" s="1113">
        <v>872</v>
      </c>
      <c r="J289" s="1113">
        <v>872</v>
      </c>
      <c r="K289" s="1113">
        <v>872</v>
      </c>
      <c r="M289" s="104"/>
      <c r="N289" s="104"/>
    </row>
    <row r="290" spans="2:14" ht="16.5" thickBot="1" x14ac:dyDescent="0.3">
      <c r="B290" s="1142" t="s">
        <v>311</v>
      </c>
      <c r="C290" s="1143"/>
      <c r="D290" s="1143"/>
      <c r="E290" s="1143"/>
      <c r="F290" s="1144"/>
      <c r="G290" s="1068">
        <v>840</v>
      </c>
      <c r="H290" s="1069"/>
      <c r="I290" s="1113">
        <v>840</v>
      </c>
      <c r="J290" s="1113">
        <v>840</v>
      </c>
      <c r="K290" s="1113">
        <v>840</v>
      </c>
      <c r="M290" s="104"/>
      <c r="N290" s="104"/>
    </row>
    <row r="291" spans="2:14" ht="16.5" thickBot="1" x14ac:dyDescent="0.3">
      <c r="B291" s="1142" t="s">
        <v>312</v>
      </c>
      <c r="C291" s="1143"/>
      <c r="D291" s="1143"/>
      <c r="E291" s="1143"/>
      <c r="F291" s="1144"/>
      <c r="G291" s="1068">
        <v>1536</v>
      </c>
      <c r="H291" s="1069"/>
      <c r="I291" s="1113">
        <v>1536</v>
      </c>
      <c r="J291" s="1113">
        <v>1536</v>
      </c>
      <c r="K291" s="1113">
        <v>1536</v>
      </c>
      <c r="M291" s="104"/>
      <c r="N291" s="104"/>
    </row>
    <row r="292" spans="2:14" ht="16.5" thickBot="1" x14ac:dyDescent="0.3">
      <c r="B292" s="1142" t="s">
        <v>313</v>
      </c>
      <c r="C292" s="1143"/>
      <c r="D292" s="1143"/>
      <c r="E292" s="1143"/>
      <c r="F292" s="1144"/>
      <c r="G292" s="1068">
        <v>526</v>
      </c>
      <c r="H292" s="1069"/>
      <c r="I292" s="1113">
        <v>526</v>
      </c>
      <c r="J292" s="1113">
        <v>526</v>
      </c>
      <c r="K292" s="1113">
        <v>526</v>
      </c>
      <c r="M292" s="104"/>
      <c r="N292" s="104"/>
    </row>
    <row r="293" spans="2:14" ht="16.5" thickBot="1" x14ac:dyDescent="0.3">
      <c r="B293" s="1142" t="s">
        <v>314</v>
      </c>
      <c r="C293" s="1143"/>
      <c r="D293" s="1143"/>
      <c r="E293" s="1143"/>
      <c r="F293" s="1144"/>
      <c r="G293" s="1068">
        <v>810</v>
      </c>
      <c r="H293" s="1069"/>
      <c r="I293" s="1113">
        <v>810</v>
      </c>
      <c r="J293" s="1113">
        <v>810</v>
      </c>
      <c r="K293" s="1113">
        <v>810</v>
      </c>
      <c r="M293" s="104"/>
      <c r="N293" s="104"/>
    </row>
    <row r="294" spans="2:14" ht="16.5" thickBot="1" x14ac:dyDescent="0.3">
      <c r="B294" s="1142" t="s">
        <v>315</v>
      </c>
      <c r="C294" s="1143"/>
      <c r="D294" s="1143"/>
      <c r="E294" s="1143"/>
      <c r="F294" s="1144"/>
      <c r="G294" s="1068">
        <v>1042</v>
      </c>
      <c r="H294" s="1069"/>
      <c r="I294" s="1113">
        <v>1042</v>
      </c>
      <c r="J294" s="1113">
        <v>1042</v>
      </c>
      <c r="K294" s="1113">
        <v>1042</v>
      </c>
      <c r="M294" s="104"/>
      <c r="N294" s="104"/>
    </row>
    <row r="295" spans="2:14" ht="16.5" thickBot="1" x14ac:dyDescent="0.3">
      <c r="B295" s="1142" t="s">
        <v>316</v>
      </c>
      <c r="C295" s="1143"/>
      <c r="D295" s="1143"/>
      <c r="E295" s="1143"/>
      <c r="F295" s="1144"/>
      <c r="G295" s="1068">
        <v>2000</v>
      </c>
      <c r="H295" s="1069"/>
      <c r="I295" s="1113">
        <v>2000</v>
      </c>
      <c r="J295" s="1113">
        <v>2000</v>
      </c>
      <c r="K295" s="1113">
        <v>2000</v>
      </c>
      <c r="M295" s="104"/>
      <c r="N295" s="104"/>
    </row>
    <row r="296" spans="2:14" ht="16.5" thickBot="1" x14ac:dyDescent="0.3">
      <c r="B296" s="1142" t="s">
        <v>317</v>
      </c>
      <c r="C296" s="1143"/>
      <c r="D296" s="1143"/>
      <c r="E296" s="1143"/>
      <c r="F296" s="1144"/>
      <c r="G296" s="1068">
        <v>1170</v>
      </c>
      <c r="H296" s="1069"/>
      <c r="I296" s="1113">
        <v>1170</v>
      </c>
      <c r="J296" s="1113">
        <v>1170</v>
      </c>
      <c r="K296" s="1113">
        <v>1170</v>
      </c>
      <c r="M296" s="104"/>
      <c r="N296" s="104"/>
    </row>
    <row r="297" spans="2:14" ht="16.5" thickBot="1" x14ac:dyDescent="0.3">
      <c r="B297" s="865"/>
      <c r="C297" s="966"/>
      <c r="D297" s="920" t="s">
        <v>39</v>
      </c>
      <c r="E297" s="1073"/>
      <c r="F297" s="1074"/>
      <c r="G297" s="1075">
        <f>SUM(G284:G296)</f>
        <v>13119</v>
      </c>
      <c r="H297" s="964"/>
      <c r="I297" s="963">
        <f>SUM(I284:I296)</f>
        <v>13119</v>
      </c>
      <c r="J297" s="963">
        <f>SUM(J284:J296)</f>
        <v>13119</v>
      </c>
      <c r="K297" s="963">
        <f>SUM(K284:K296)</f>
        <v>13119</v>
      </c>
      <c r="M297" s="104"/>
      <c r="N297" s="104"/>
    </row>
    <row r="298" spans="2:14" x14ac:dyDescent="0.25">
      <c r="B298" s="87"/>
      <c r="C298" s="87"/>
      <c r="D298" s="87"/>
      <c r="E298" s="247"/>
      <c r="F298" s="86"/>
      <c r="G298" s="86"/>
      <c r="H298" s="86"/>
      <c r="I298" s="87"/>
      <c r="J298" s="87"/>
      <c r="K298" s="87"/>
      <c r="M298" s="104"/>
      <c r="N298" s="104"/>
    </row>
    <row r="299" spans="2:14" x14ac:dyDescent="0.25">
      <c r="B299" s="87"/>
      <c r="C299" s="87"/>
      <c r="D299" s="87"/>
      <c r="E299" s="247"/>
      <c r="F299" s="86"/>
      <c r="G299" s="86"/>
      <c r="H299" s="86"/>
      <c r="I299" s="87"/>
      <c r="J299" s="87"/>
      <c r="K299" s="87"/>
      <c r="M299" s="104"/>
      <c r="N299" s="104"/>
    </row>
    <row r="300" spans="2:14" x14ac:dyDescent="0.25">
      <c r="B300" s="87"/>
      <c r="C300" s="87"/>
      <c r="D300" s="87"/>
      <c r="E300" s="247"/>
      <c r="F300" s="86"/>
      <c r="G300" s="86"/>
      <c r="H300" s="86"/>
      <c r="I300" s="87"/>
      <c r="J300" s="87"/>
      <c r="K300" s="87"/>
      <c r="M300" s="104"/>
      <c r="N300" s="104"/>
    </row>
    <row r="301" spans="2:14" x14ac:dyDescent="0.25">
      <c r="B301" s="87"/>
      <c r="C301" s="87"/>
      <c r="D301" s="87"/>
      <c r="E301" s="247"/>
      <c r="F301" s="86"/>
      <c r="G301" s="86"/>
      <c r="H301" s="86"/>
      <c r="I301" s="87"/>
      <c r="J301" s="87"/>
      <c r="K301" s="87"/>
      <c r="M301" s="104"/>
      <c r="N301" s="104"/>
    </row>
    <row r="302" spans="2:14" x14ac:dyDescent="0.25">
      <c r="B302" s="87"/>
      <c r="C302" s="87"/>
      <c r="D302" s="87"/>
      <c r="E302" s="247"/>
      <c r="F302" s="86"/>
      <c r="G302" s="86"/>
      <c r="H302" s="86"/>
      <c r="I302" s="87"/>
      <c r="J302" s="87"/>
      <c r="K302" s="87"/>
      <c r="M302" s="104"/>
      <c r="N302" s="104"/>
    </row>
    <row r="303" spans="2:14" x14ac:dyDescent="0.25">
      <c r="B303" s="87"/>
      <c r="C303" s="87"/>
      <c r="D303" s="87"/>
      <c r="E303" s="247"/>
      <c r="F303" s="86"/>
      <c r="G303" s="86"/>
      <c r="H303" s="86"/>
      <c r="I303" s="87"/>
      <c r="J303" s="87"/>
      <c r="K303" s="87"/>
      <c r="M303" s="104"/>
      <c r="N303" s="104"/>
    </row>
    <row r="304" spans="2:14" x14ac:dyDescent="0.25">
      <c r="B304" s="87"/>
      <c r="C304" s="87"/>
      <c r="D304" s="87"/>
      <c r="E304" s="247"/>
      <c r="F304" s="86"/>
      <c r="G304" s="86"/>
      <c r="H304" s="86"/>
      <c r="I304" s="87"/>
      <c r="J304" s="87"/>
      <c r="K304" s="87"/>
      <c r="M304" s="104"/>
      <c r="N304" s="104"/>
    </row>
    <row r="305" spans="2:14" x14ac:dyDescent="0.25">
      <c r="B305" s="87"/>
      <c r="C305" s="87"/>
      <c r="D305" s="87"/>
      <c r="E305" s="247"/>
      <c r="F305" s="86"/>
      <c r="G305" s="86"/>
      <c r="H305" s="86"/>
      <c r="I305" s="87"/>
      <c r="J305" s="87"/>
      <c r="K305" s="87"/>
      <c r="M305" s="104"/>
      <c r="N305" s="104"/>
    </row>
    <row r="306" spans="2:14" x14ac:dyDescent="0.25">
      <c r="B306" s="87"/>
      <c r="C306" s="87"/>
      <c r="D306" s="87"/>
      <c r="E306" s="247"/>
      <c r="F306" s="86"/>
      <c r="G306" s="86"/>
      <c r="H306" s="86"/>
      <c r="I306" s="87"/>
      <c r="J306" s="87"/>
      <c r="K306" s="87"/>
      <c r="M306" s="104"/>
      <c r="N306" s="104"/>
    </row>
    <row r="307" spans="2:14" x14ac:dyDescent="0.25">
      <c r="B307" s="87"/>
      <c r="C307" s="87"/>
      <c r="D307" s="87"/>
      <c r="E307" s="247"/>
      <c r="F307" s="86"/>
      <c r="G307" s="86"/>
      <c r="H307" s="86"/>
      <c r="I307" s="87"/>
      <c r="J307" s="87"/>
      <c r="K307" s="87"/>
      <c r="M307" s="104"/>
      <c r="N307" s="104"/>
    </row>
    <row r="308" spans="2:14" x14ac:dyDescent="0.25">
      <c r="M308" s="104"/>
      <c r="N308" s="104"/>
    </row>
    <row r="309" spans="2:14" x14ac:dyDescent="0.25">
      <c r="M309" s="104"/>
      <c r="N309" s="104"/>
    </row>
    <row r="310" spans="2:14" x14ac:dyDescent="0.25">
      <c r="M310" s="104"/>
      <c r="N310" s="104"/>
    </row>
    <row r="311" spans="2:14" x14ac:dyDescent="0.25">
      <c r="E311" s="1"/>
      <c r="F311" s="1"/>
      <c r="G311" s="1"/>
      <c r="H311" s="1"/>
      <c r="M311" s="104"/>
      <c r="N311" s="104"/>
    </row>
    <row r="312" spans="2:14" x14ac:dyDescent="0.25">
      <c r="E312" s="1"/>
      <c r="F312" s="1"/>
      <c r="G312" s="1"/>
      <c r="H312" s="1"/>
      <c r="M312" s="104"/>
      <c r="N312" s="104"/>
    </row>
    <row r="313" spans="2:14" x14ac:dyDescent="0.25">
      <c r="E313" s="1"/>
      <c r="F313" s="1"/>
      <c r="G313" s="1"/>
      <c r="H313" s="1"/>
      <c r="M313" s="104"/>
      <c r="N313" s="104"/>
    </row>
    <row r="314" spans="2:14" x14ac:dyDescent="0.25">
      <c r="E314" s="1"/>
      <c r="F314" s="1"/>
      <c r="G314" s="1"/>
      <c r="H314" s="1"/>
      <c r="M314" s="104"/>
      <c r="N314" s="104"/>
    </row>
    <row r="315" spans="2:14" x14ac:dyDescent="0.25">
      <c r="E315" s="1"/>
      <c r="F315" s="1"/>
      <c r="G315" s="1"/>
      <c r="H315" s="1"/>
      <c r="M315" s="104"/>
      <c r="N315" s="104"/>
    </row>
    <row r="316" spans="2:14" x14ac:dyDescent="0.25">
      <c r="E316" s="1"/>
      <c r="F316" s="1"/>
      <c r="G316" s="1"/>
      <c r="H316" s="1"/>
      <c r="M316" s="104"/>
      <c r="N316" s="104"/>
    </row>
    <row r="317" spans="2:14" x14ac:dyDescent="0.25">
      <c r="E317" s="1"/>
      <c r="F317" s="1"/>
      <c r="G317" s="1"/>
      <c r="H317" s="1"/>
      <c r="M317" s="104"/>
      <c r="N317" s="104"/>
    </row>
    <row r="318" spans="2:14" x14ac:dyDescent="0.25">
      <c r="E318" s="1"/>
      <c r="F318" s="1"/>
      <c r="G318" s="1"/>
      <c r="H318" s="1"/>
      <c r="M318" s="104"/>
      <c r="N318" s="104"/>
    </row>
    <row r="319" spans="2:14" x14ac:dyDescent="0.25">
      <c r="M319" s="104"/>
      <c r="N319" s="104"/>
    </row>
    <row r="320" spans="2:14" x14ac:dyDescent="0.25">
      <c r="M320" s="104"/>
      <c r="N320" s="104"/>
    </row>
    <row r="321" spans="13:14" x14ac:dyDescent="0.25">
      <c r="M321" s="104"/>
      <c r="N321" s="104"/>
    </row>
  </sheetData>
  <mergeCells count="97">
    <mergeCell ref="B273:F273"/>
    <mergeCell ref="B274:F274"/>
    <mergeCell ref="B61:D61"/>
    <mergeCell ref="B15:K15"/>
    <mergeCell ref="B41:D41"/>
    <mergeCell ref="B43:D43"/>
    <mergeCell ref="B45:D45"/>
    <mergeCell ref="B46:D46"/>
    <mergeCell ref="B47:D47"/>
    <mergeCell ref="B53:D53"/>
    <mergeCell ref="B55:D55"/>
    <mergeCell ref="B56:D56"/>
    <mergeCell ref="B57:D57"/>
    <mergeCell ref="B60:D60"/>
    <mergeCell ref="B87:D87"/>
    <mergeCell ref="B63:D63"/>
    <mergeCell ref="B65:D65"/>
    <mergeCell ref="B66:D66"/>
    <mergeCell ref="B67:D67"/>
    <mergeCell ref="B68:D68"/>
    <mergeCell ref="B71:D71"/>
    <mergeCell ref="B72:D72"/>
    <mergeCell ref="B73:D73"/>
    <mergeCell ref="B74:D74"/>
    <mergeCell ref="B75:D75"/>
    <mergeCell ref="B86:D86"/>
    <mergeCell ref="M148:O148"/>
    <mergeCell ref="B93:D93"/>
    <mergeCell ref="B94:D94"/>
    <mergeCell ref="B114:D114"/>
    <mergeCell ref="B119:D119"/>
    <mergeCell ref="B128:D129"/>
    <mergeCell ref="B138:D138"/>
    <mergeCell ref="B139:D139"/>
    <mergeCell ref="B140:D140"/>
    <mergeCell ref="B141:D141"/>
    <mergeCell ref="B145:D145"/>
    <mergeCell ref="B146:D146"/>
    <mergeCell ref="B171:D171"/>
    <mergeCell ref="M149:O149"/>
    <mergeCell ref="M150:O150"/>
    <mergeCell ref="M151:O151"/>
    <mergeCell ref="B152:D152"/>
    <mergeCell ref="M152:O152"/>
    <mergeCell ref="B153:D153"/>
    <mergeCell ref="B154:D154"/>
    <mergeCell ref="B164:D164"/>
    <mergeCell ref="B165:D165"/>
    <mergeCell ref="B166:D166"/>
    <mergeCell ref="B170:D170"/>
    <mergeCell ref="M196:N196"/>
    <mergeCell ref="B172:D172"/>
    <mergeCell ref="B176:D176"/>
    <mergeCell ref="B177:D177"/>
    <mergeCell ref="B181:D181"/>
    <mergeCell ref="B182:D182"/>
    <mergeCell ref="B187:D187"/>
    <mergeCell ref="B188:D188"/>
    <mergeCell ref="B190:D190"/>
    <mergeCell ref="B194:D194"/>
    <mergeCell ref="B195:D195"/>
    <mergeCell ref="B196:D196"/>
    <mergeCell ref="B197:D197"/>
    <mergeCell ref="M198:N198"/>
    <mergeCell ref="B201:D201"/>
    <mergeCell ref="B202:D202"/>
    <mergeCell ref="B203:D203"/>
    <mergeCell ref="B254:D254"/>
    <mergeCell ref="B208:D208"/>
    <mergeCell ref="B209:D209"/>
    <mergeCell ref="B210:D210"/>
    <mergeCell ref="B211:D211"/>
    <mergeCell ref="B212:D212"/>
    <mergeCell ref="B216:D216"/>
    <mergeCell ref="B246:D246"/>
    <mergeCell ref="B247:D247"/>
    <mergeCell ref="B251:D251"/>
    <mergeCell ref="B252:D252"/>
    <mergeCell ref="B253:D253"/>
    <mergeCell ref="B255:D255"/>
    <mergeCell ref="B265:F265"/>
    <mergeCell ref="B266:F266"/>
    <mergeCell ref="B269:F269"/>
    <mergeCell ref="B270:F270"/>
    <mergeCell ref="B283:F283"/>
    <mergeCell ref="B284:F284"/>
    <mergeCell ref="B285:F285"/>
    <mergeCell ref="B286:F286"/>
    <mergeCell ref="B287:F287"/>
    <mergeCell ref="B294:F294"/>
    <mergeCell ref="B295:F295"/>
    <mergeCell ref="B296:F296"/>
    <mergeCell ref="B289:F289"/>
    <mergeCell ref="B290:F290"/>
    <mergeCell ref="B291:F291"/>
    <mergeCell ref="B292:F292"/>
    <mergeCell ref="B293:F293"/>
  </mergeCells>
  <pageMargins left="1.0236220472440944" right="0.23622047244094491" top="0.55118110236220474" bottom="0.74803149606299213" header="0.31496062992125984" footer="0.31496062992125984"/>
  <pageSetup paperSize="9" scale="57" firstPageNumber="7" fitToHeight="0" orientation="portrait" useFirstPageNumber="1" r:id="rId1"/>
  <headerFooter>
    <oddHeader>&amp;RPříloha č. 1</oddHeader>
    <oddFooter>&amp;C&amp;P</oddFooter>
    <firstHeader>&amp;RPříloha č. 1</firstHeader>
    <firstFooter>Stránka 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7"/>
  <sheetViews>
    <sheetView showWhiteSpace="0" view="pageLayout" topLeftCell="A122" zoomScaleNormal="100" workbookViewId="0">
      <selection activeCell="N361" sqref="N361"/>
    </sheetView>
  </sheetViews>
  <sheetFormatPr defaultRowHeight="12.75" x14ac:dyDescent="0.2"/>
  <cols>
    <col min="1" max="1" width="5.42578125" style="1" customWidth="1"/>
    <col min="2" max="2" width="5.5703125" style="1" customWidth="1"/>
    <col min="3" max="3" width="29.5703125" style="1" customWidth="1"/>
    <col min="4" max="4" width="10" style="2" customWidth="1"/>
    <col min="5" max="6" width="10.140625" style="3" customWidth="1"/>
    <col min="7" max="7" width="7.7109375" style="3" customWidth="1"/>
    <col min="8" max="8" width="8.42578125" style="1" customWidth="1"/>
    <col min="9" max="9" width="8.5703125" style="1" customWidth="1"/>
    <col min="10" max="10" width="8.42578125" style="1" customWidth="1"/>
    <col min="11" max="252" width="9.140625" style="1"/>
    <col min="253" max="253" width="4.28515625" style="1" customWidth="1"/>
    <col min="254" max="254" width="5.42578125" style="1" customWidth="1"/>
    <col min="255" max="255" width="5.5703125" style="1" customWidth="1"/>
    <col min="256" max="256" width="29.5703125" style="1" customWidth="1"/>
    <col min="257" max="257" width="10" style="1" customWidth="1"/>
    <col min="258" max="258" width="9.28515625" style="1" customWidth="1"/>
    <col min="259" max="259" width="8.85546875" style="1" customWidth="1"/>
    <col min="260" max="260" width="9.5703125" style="1" customWidth="1"/>
    <col min="261" max="261" width="9.140625" style="1"/>
    <col min="262" max="262" width="10.140625" style="1" customWidth="1"/>
    <col min="263" max="263" width="7.7109375" style="1" customWidth="1"/>
    <col min="264" max="264" width="8.42578125" style="1" customWidth="1"/>
    <col min="265" max="265" width="8.5703125" style="1" customWidth="1"/>
    <col min="266" max="266" width="8.42578125" style="1" customWidth="1"/>
    <col min="267" max="508" width="9.140625" style="1"/>
    <col min="509" max="509" width="4.28515625" style="1" customWidth="1"/>
    <col min="510" max="510" width="5.42578125" style="1" customWidth="1"/>
    <col min="511" max="511" width="5.5703125" style="1" customWidth="1"/>
    <col min="512" max="512" width="29.5703125" style="1" customWidth="1"/>
    <col min="513" max="513" width="10" style="1" customWidth="1"/>
    <col min="514" max="514" width="9.28515625" style="1" customWidth="1"/>
    <col min="515" max="515" width="8.85546875" style="1" customWidth="1"/>
    <col min="516" max="516" width="9.5703125" style="1" customWidth="1"/>
    <col min="517" max="517" width="9.140625" style="1"/>
    <col min="518" max="518" width="10.140625" style="1" customWidth="1"/>
    <col min="519" max="519" width="7.7109375" style="1" customWidth="1"/>
    <col min="520" max="520" width="8.42578125" style="1" customWidth="1"/>
    <col min="521" max="521" width="8.5703125" style="1" customWidth="1"/>
    <col min="522" max="522" width="8.42578125" style="1" customWidth="1"/>
    <col min="523" max="764" width="9.140625" style="1"/>
    <col min="765" max="765" width="4.28515625" style="1" customWidth="1"/>
    <col min="766" max="766" width="5.42578125" style="1" customWidth="1"/>
    <col min="767" max="767" width="5.5703125" style="1" customWidth="1"/>
    <col min="768" max="768" width="29.5703125" style="1" customWidth="1"/>
    <col min="769" max="769" width="10" style="1" customWidth="1"/>
    <col min="770" max="770" width="9.28515625" style="1" customWidth="1"/>
    <col min="771" max="771" width="8.85546875" style="1" customWidth="1"/>
    <col min="772" max="772" width="9.5703125" style="1" customWidth="1"/>
    <col min="773" max="773" width="9.140625" style="1"/>
    <col min="774" max="774" width="10.140625" style="1" customWidth="1"/>
    <col min="775" max="775" width="7.7109375" style="1" customWidth="1"/>
    <col min="776" max="776" width="8.42578125" style="1" customWidth="1"/>
    <col min="777" max="777" width="8.5703125" style="1" customWidth="1"/>
    <col min="778" max="778" width="8.42578125" style="1" customWidth="1"/>
    <col min="779" max="1020" width="9.140625" style="1"/>
    <col min="1021" max="1021" width="4.28515625" style="1" customWidth="1"/>
    <col min="1022" max="1022" width="5.42578125" style="1" customWidth="1"/>
    <col min="1023" max="1023" width="5.5703125" style="1" customWidth="1"/>
    <col min="1024" max="1024" width="29.5703125" style="1" customWidth="1"/>
    <col min="1025" max="1025" width="10" style="1" customWidth="1"/>
    <col min="1026" max="1026" width="9.28515625" style="1" customWidth="1"/>
    <col min="1027" max="1027" width="8.85546875" style="1" customWidth="1"/>
    <col min="1028" max="1028" width="9.5703125" style="1" customWidth="1"/>
    <col min="1029" max="1029" width="9.140625" style="1"/>
    <col min="1030" max="1030" width="10.140625" style="1" customWidth="1"/>
    <col min="1031" max="1031" width="7.7109375" style="1" customWidth="1"/>
    <col min="1032" max="1032" width="8.42578125" style="1" customWidth="1"/>
    <col min="1033" max="1033" width="8.5703125" style="1" customWidth="1"/>
    <col min="1034" max="1034" width="8.42578125" style="1" customWidth="1"/>
    <col min="1035" max="1276" width="9.140625" style="1"/>
    <col min="1277" max="1277" width="4.28515625" style="1" customWidth="1"/>
    <col min="1278" max="1278" width="5.42578125" style="1" customWidth="1"/>
    <col min="1279" max="1279" width="5.5703125" style="1" customWidth="1"/>
    <col min="1280" max="1280" width="29.5703125" style="1" customWidth="1"/>
    <col min="1281" max="1281" width="10" style="1" customWidth="1"/>
    <col min="1282" max="1282" width="9.28515625" style="1" customWidth="1"/>
    <col min="1283" max="1283" width="8.85546875" style="1" customWidth="1"/>
    <col min="1284" max="1284" width="9.5703125" style="1" customWidth="1"/>
    <col min="1285" max="1285" width="9.140625" style="1"/>
    <col min="1286" max="1286" width="10.140625" style="1" customWidth="1"/>
    <col min="1287" max="1287" width="7.7109375" style="1" customWidth="1"/>
    <col min="1288" max="1288" width="8.42578125" style="1" customWidth="1"/>
    <col min="1289" max="1289" width="8.5703125" style="1" customWidth="1"/>
    <col min="1290" max="1290" width="8.42578125" style="1" customWidth="1"/>
    <col min="1291" max="1532" width="9.140625" style="1"/>
    <col min="1533" max="1533" width="4.28515625" style="1" customWidth="1"/>
    <col min="1534" max="1534" width="5.42578125" style="1" customWidth="1"/>
    <col min="1535" max="1535" width="5.5703125" style="1" customWidth="1"/>
    <col min="1536" max="1536" width="29.5703125" style="1" customWidth="1"/>
    <col min="1537" max="1537" width="10" style="1" customWidth="1"/>
    <col min="1538" max="1538" width="9.28515625" style="1" customWidth="1"/>
    <col min="1539" max="1539" width="8.85546875" style="1" customWidth="1"/>
    <col min="1540" max="1540" width="9.5703125" style="1" customWidth="1"/>
    <col min="1541" max="1541" width="9.140625" style="1"/>
    <col min="1542" max="1542" width="10.140625" style="1" customWidth="1"/>
    <col min="1543" max="1543" width="7.7109375" style="1" customWidth="1"/>
    <col min="1544" max="1544" width="8.42578125" style="1" customWidth="1"/>
    <col min="1545" max="1545" width="8.5703125" style="1" customWidth="1"/>
    <col min="1546" max="1546" width="8.42578125" style="1" customWidth="1"/>
    <col min="1547" max="1788" width="9.140625" style="1"/>
    <col min="1789" max="1789" width="4.28515625" style="1" customWidth="1"/>
    <col min="1790" max="1790" width="5.42578125" style="1" customWidth="1"/>
    <col min="1791" max="1791" width="5.5703125" style="1" customWidth="1"/>
    <col min="1792" max="1792" width="29.5703125" style="1" customWidth="1"/>
    <col min="1793" max="1793" width="10" style="1" customWidth="1"/>
    <col min="1794" max="1794" width="9.28515625" style="1" customWidth="1"/>
    <col min="1795" max="1795" width="8.85546875" style="1" customWidth="1"/>
    <col min="1796" max="1796" width="9.5703125" style="1" customWidth="1"/>
    <col min="1797" max="1797" width="9.140625" style="1"/>
    <col min="1798" max="1798" width="10.140625" style="1" customWidth="1"/>
    <col min="1799" max="1799" width="7.7109375" style="1" customWidth="1"/>
    <col min="1800" max="1800" width="8.42578125" style="1" customWidth="1"/>
    <col min="1801" max="1801" width="8.5703125" style="1" customWidth="1"/>
    <col min="1802" max="1802" width="8.42578125" style="1" customWidth="1"/>
    <col min="1803" max="2044" width="9.140625" style="1"/>
    <col min="2045" max="2045" width="4.28515625" style="1" customWidth="1"/>
    <col min="2046" max="2046" width="5.42578125" style="1" customWidth="1"/>
    <col min="2047" max="2047" width="5.5703125" style="1" customWidth="1"/>
    <col min="2048" max="2048" width="29.5703125" style="1" customWidth="1"/>
    <col min="2049" max="2049" width="10" style="1" customWidth="1"/>
    <col min="2050" max="2050" width="9.28515625" style="1" customWidth="1"/>
    <col min="2051" max="2051" width="8.85546875" style="1" customWidth="1"/>
    <col min="2052" max="2052" width="9.5703125" style="1" customWidth="1"/>
    <col min="2053" max="2053" width="9.140625" style="1"/>
    <col min="2054" max="2054" width="10.140625" style="1" customWidth="1"/>
    <col min="2055" max="2055" width="7.7109375" style="1" customWidth="1"/>
    <col min="2056" max="2056" width="8.42578125" style="1" customWidth="1"/>
    <col min="2057" max="2057" width="8.5703125" style="1" customWidth="1"/>
    <col min="2058" max="2058" width="8.42578125" style="1" customWidth="1"/>
    <col min="2059" max="2300" width="9.140625" style="1"/>
    <col min="2301" max="2301" width="4.28515625" style="1" customWidth="1"/>
    <col min="2302" max="2302" width="5.42578125" style="1" customWidth="1"/>
    <col min="2303" max="2303" width="5.5703125" style="1" customWidth="1"/>
    <col min="2304" max="2304" width="29.5703125" style="1" customWidth="1"/>
    <col min="2305" max="2305" width="10" style="1" customWidth="1"/>
    <col min="2306" max="2306" width="9.28515625" style="1" customWidth="1"/>
    <col min="2307" max="2307" width="8.85546875" style="1" customWidth="1"/>
    <col min="2308" max="2308" width="9.5703125" style="1" customWidth="1"/>
    <col min="2309" max="2309" width="9.140625" style="1"/>
    <col min="2310" max="2310" width="10.140625" style="1" customWidth="1"/>
    <col min="2311" max="2311" width="7.7109375" style="1" customWidth="1"/>
    <col min="2312" max="2312" width="8.42578125" style="1" customWidth="1"/>
    <col min="2313" max="2313" width="8.5703125" style="1" customWidth="1"/>
    <col min="2314" max="2314" width="8.42578125" style="1" customWidth="1"/>
    <col min="2315" max="2556" width="9.140625" style="1"/>
    <col min="2557" max="2557" width="4.28515625" style="1" customWidth="1"/>
    <col min="2558" max="2558" width="5.42578125" style="1" customWidth="1"/>
    <col min="2559" max="2559" width="5.5703125" style="1" customWidth="1"/>
    <col min="2560" max="2560" width="29.5703125" style="1" customWidth="1"/>
    <col min="2561" max="2561" width="10" style="1" customWidth="1"/>
    <col min="2562" max="2562" width="9.28515625" style="1" customWidth="1"/>
    <col min="2563" max="2563" width="8.85546875" style="1" customWidth="1"/>
    <col min="2564" max="2564" width="9.5703125" style="1" customWidth="1"/>
    <col min="2565" max="2565" width="9.140625" style="1"/>
    <col min="2566" max="2566" width="10.140625" style="1" customWidth="1"/>
    <col min="2567" max="2567" width="7.7109375" style="1" customWidth="1"/>
    <col min="2568" max="2568" width="8.42578125" style="1" customWidth="1"/>
    <col min="2569" max="2569" width="8.5703125" style="1" customWidth="1"/>
    <col min="2570" max="2570" width="8.42578125" style="1" customWidth="1"/>
    <col min="2571" max="2812" width="9.140625" style="1"/>
    <col min="2813" max="2813" width="4.28515625" style="1" customWidth="1"/>
    <col min="2814" max="2814" width="5.42578125" style="1" customWidth="1"/>
    <col min="2815" max="2815" width="5.5703125" style="1" customWidth="1"/>
    <col min="2816" max="2816" width="29.5703125" style="1" customWidth="1"/>
    <col min="2817" max="2817" width="10" style="1" customWidth="1"/>
    <col min="2818" max="2818" width="9.28515625" style="1" customWidth="1"/>
    <col min="2819" max="2819" width="8.85546875" style="1" customWidth="1"/>
    <col min="2820" max="2820" width="9.5703125" style="1" customWidth="1"/>
    <col min="2821" max="2821" width="9.140625" style="1"/>
    <col min="2822" max="2822" width="10.140625" style="1" customWidth="1"/>
    <col min="2823" max="2823" width="7.7109375" style="1" customWidth="1"/>
    <col min="2824" max="2824" width="8.42578125" style="1" customWidth="1"/>
    <col min="2825" max="2825" width="8.5703125" style="1" customWidth="1"/>
    <col min="2826" max="2826" width="8.42578125" style="1" customWidth="1"/>
    <col min="2827" max="3068" width="9.140625" style="1"/>
    <col min="3069" max="3069" width="4.28515625" style="1" customWidth="1"/>
    <col min="3070" max="3070" width="5.42578125" style="1" customWidth="1"/>
    <col min="3071" max="3071" width="5.5703125" style="1" customWidth="1"/>
    <col min="3072" max="3072" width="29.5703125" style="1" customWidth="1"/>
    <col min="3073" max="3073" width="10" style="1" customWidth="1"/>
    <col min="3074" max="3074" width="9.28515625" style="1" customWidth="1"/>
    <col min="3075" max="3075" width="8.85546875" style="1" customWidth="1"/>
    <col min="3076" max="3076" width="9.5703125" style="1" customWidth="1"/>
    <col min="3077" max="3077" width="9.140625" style="1"/>
    <col min="3078" max="3078" width="10.140625" style="1" customWidth="1"/>
    <col min="3079" max="3079" width="7.7109375" style="1" customWidth="1"/>
    <col min="3080" max="3080" width="8.42578125" style="1" customWidth="1"/>
    <col min="3081" max="3081" width="8.5703125" style="1" customWidth="1"/>
    <col min="3082" max="3082" width="8.42578125" style="1" customWidth="1"/>
    <col min="3083" max="3324" width="9.140625" style="1"/>
    <col min="3325" max="3325" width="4.28515625" style="1" customWidth="1"/>
    <col min="3326" max="3326" width="5.42578125" style="1" customWidth="1"/>
    <col min="3327" max="3327" width="5.5703125" style="1" customWidth="1"/>
    <col min="3328" max="3328" width="29.5703125" style="1" customWidth="1"/>
    <col min="3329" max="3329" width="10" style="1" customWidth="1"/>
    <col min="3330" max="3330" width="9.28515625" style="1" customWidth="1"/>
    <col min="3331" max="3331" width="8.85546875" style="1" customWidth="1"/>
    <col min="3332" max="3332" width="9.5703125" style="1" customWidth="1"/>
    <col min="3333" max="3333" width="9.140625" style="1"/>
    <col min="3334" max="3334" width="10.140625" style="1" customWidth="1"/>
    <col min="3335" max="3335" width="7.7109375" style="1" customWidth="1"/>
    <col min="3336" max="3336" width="8.42578125" style="1" customWidth="1"/>
    <col min="3337" max="3337" width="8.5703125" style="1" customWidth="1"/>
    <col min="3338" max="3338" width="8.42578125" style="1" customWidth="1"/>
    <col min="3339" max="3580" width="9.140625" style="1"/>
    <col min="3581" max="3581" width="4.28515625" style="1" customWidth="1"/>
    <col min="3582" max="3582" width="5.42578125" style="1" customWidth="1"/>
    <col min="3583" max="3583" width="5.5703125" style="1" customWidth="1"/>
    <col min="3584" max="3584" width="29.5703125" style="1" customWidth="1"/>
    <col min="3585" max="3585" width="10" style="1" customWidth="1"/>
    <col min="3586" max="3586" width="9.28515625" style="1" customWidth="1"/>
    <col min="3587" max="3587" width="8.85546875" style="1" customWidth="1"/>
    <col min="3588" max="3588" width="9.5703125" style="1" customWidth="1"/>
    <col min="3589" max="3589" width="9.140625" style="1"/>
    <col min="3590" max="3590" width="10.140625" style="1" customWidth="1"/>
    <col min="3591" max="3591" width="7.7109375" style="1" customWidth="1"/>
    <col min="3592" max="3592" width="8.42578125" style="1" customWidth="1"/>
    <col min="3593" max="3593" width="8.5703125" style="1" customWidth="1"/>
    <col min="3594" max="3594" width="8.42578125" style="1" customWidth="1"/>
    <col min="3595" max="3836" width="9.140625" style="1"/>
    <col min="3837" max="3837" width="4.28515625" style="1" customWidth="1"/>
    <col min="3838" max="3838" width="5.42578125" style="1" customWidth="1"/>
    <col min="3839" max="3839" width="5.5703125" style="1" customWidth="1"/>
    <col min="3840" max="3840" width="29.5703125" style="1" customWidth="1"/>
    <col min="3841" max="3841" width="10" style="1" customWidth="1"/>
    <col min="3842" max="3842" width="9.28515625" style="1" customWidth="1"/>
    <col min="3843" max="3843" width="8.85546875" style="1" customWidth="1"/>
    <col min="3844" max="3844" width="9.5703125" style="1" customWidth="1"/>
    <col min="3845" max="3845" width="9.140625" style="1"/>
    <col min="3846" max="3846" width="10.140625" style="1" customWidth="1"/>
    <col min="3847" max="3847" width="7.7109375" style="1" customWidth="1"/>
    <col min="3848" max="3848" width="8.42578125" style="1" customWidth="1"/>
    <col min="3849" max="3849" width="8.5703125" style="1" customWidth="1"/>
    <col min="3850" max="3850" width="8.42578125" style="1" customWidth="1"/>
    <col min="3851" max="4092" width="9.140625" style="1"/>
    <col min="4093" max="4093" width="4.28515625" style="1" customWidth="1"/>
    <col min="4094" max="4094" width="5.42578125" style="1" customWidth="1"/>
    <col min="4095" max="4095" width="5.5703125" style="1" customWidth="1"/>
    <col min="4096" max="4096" width="29.5703125" style="1" customWidth="1"/>
    <col min="4097" max="4097" width="10" style="1" customWidth="1"/>
    <col min="4098" max="4098" width="9.28515625" style="1" customWidth="1"/>
    <col min="4099" max="4099" width="8.85546875" style="1" customWidth="1"/>
    <col min="4100" max="4100" width="9.5703125" style="1" customWidth="1"/>
    <col min="4101" max="4101" width="9.140625" style="1"/>
    <col min="4102" max="4102" width="10.140625" style="1" customWidth="1"/>
    <col min="4103" max="4103" width="7.7109375" style="1" customWidth="1"/>
    <col min="4104" max="4104" width="8.42578125" style="1" customWidth="1"/>
    <col min="4105" max="4105" width="8.5703125" style="1" customWidth="1"/>
    <col min="4106" max="4106" width="8.42578125" style="1" customWidth="1"/>
    <col min="4107" max="4348" width="9.140625" style="1"/>
    <col min="4349" max="4349" width="4.28515625" style="1" customWidth="1"/>
    <col min="4350" max="4350" width="5.42578125" style="1" customWidth="1"/>
    <col min="4351" max="4351" width="5.5703125" style="1" customWidth="1"/>
    <col min="4352" max="4352" width="29.5703125" style="1" customWidth="1"/>
    <col min="4353" max="4353" width="10" style="1" customWidth="1"/>
    <col min="4354" max="4354" width="9.28515625" style="1" customWidth="1"/>
    <col min="4355" max="4355" width="8.85546875" style="1" customWidth="1"/>
    <col min="4356" max="4356" width="9.5703125" style="1" customWidth="1"/>
    <col min="4357" max="4357" width="9.140625" style="1"/>
    <col min="4358" max="4358" width="10.140625" style="1" customWidth="1"/>
    <col min="4359" max="4359" width="7.7109375" style="1" customWidth="1"/>
    <col min="4360" max="4360" width="8.42578125" style="1" customWidth="1"/>
    <col min="4361" max="4361" width="8.5703125" style="1" customWidth="1"/>
    <col min="4362" max="4362" width="8.42578125" style="1" customWidth="1"/>
    <col min="4363" max="4604" width="9.140625" style="1"/>
    <col min="4605" max="4605" width="4.28515625" style="1" customWidth="1"/>
    <col min="4606" max="4606" width="5.42578125" style="1" customWidth="1"/>
    <col min="4607" max="4607" width="5.5703125" style="1" customWidth="1"/>
    <col min="4608" max="4608" width="29.5703125" style="1" customWidth="1"/>
    <col min="4609" max="4609" width="10" style="1" customWidth="1"/>
    <col min="4610" max="4610" width="9.28515625" style="1" customWidth="1"/>
    <col min="4611" max="4611" width="8.85546875" style="1" customWidth="1"/>
    <col min="4612" max="4612" width="9.5703125" style="1" customWidth="1"/>
    <col min="4613" max="4613" width="9.140625" style="1"/>
    <col min="4614" max="4614" width="10.140625" style="1" customWidth="1"/>
    <col min="4615" max="4615" width="7.7109375" style="1" customWidth="1"/>
    <col min="4616" max="4616" width="8.42578125" style="1" customWidth="1"/>
    <col min="4617" max="4617" width="8.5703125" style="1" customWidth="1"/>
    <col min="4618" max="4618" width="8.42578125" style="1" customWidth="1"/>
    <col min="4619" max="4860" width="9.140625" style="1"/>
    <col min="4861" max="4861" width="4.28515625" style="1" customWidth="1"/>
    <col min="4862" max="4862" width="5.42578125" style="1" customWidth="1"/>
    <col min="4863" max="4863" width="5.5703125" style="1" customWidth="1"/>
    <col min="4864" max="4864" width="29.5703125" style="1" customWidth="1"/>
    <col min="4865" max="4865" width="10" style="1" customWidth="1"/>
    <col min="4866" max="4866" width="9.28515625" style="1" customWidth="1"/>
    <col min="4867" max="4867" width="8.85546875" style="1" customWidth="1"/>
    <col min="4868" max="4868" width="9.5703125" style="1" customWidth="1"/>
    <col min="4869" max="4869" width="9.140625" style="1"/>
    <col min="4870" max="4870" width="10.140625" style="1" customWidth="1"/>
    <col min="4871" max="4871" width="7.7109375" style="1" customWidth="1"/>
    <col min="4872" max="4872" width="8.42578125" style="1" customWidth="1"/>
    <col min="4873" max="4873" width="8.5703125" style="1" customWidth="1"/>
    <col min="4874" max="4874" width="8.42578125" style="1" customWidth="1"/>
    <col min="4875" max="5116" width="9.140625" style="1"/>
    <col min="5117" max="5117" width="4.28515625" style="1" customWidth="1"/>
    <col min="5118" max="5118" width="5.42578125" style="1" customWidth="1"/>
    <col min="5119" max="5119" width="5.5703125" style="1" customWidth="1"/>
    <col min="5120" max="5120" width="29.5703125" style="1" customWidth="1"/>
    <col min="5121" max="5121" width="10" style="1" customWidth="1"/>
    <col min="5122" max="5122" width="9.28515625" style="1" customWidth="1"/>
    <col min="5123" max="5123" width="8.85546875" style="1" customWidth="1"/>
    <col min="5124" max="5124" width="9.5703125" style="1" customWidth="1"/>
    <col min="5125" max="5125" width="9.140625" style="1"/>
    <col min="5126" max="5126" width="10.140625" style="1" customWidth="1"/>
    <col min="5127" max="5127" width="7.7109375" style="1" customWidth="1"/>
    <col min="5128" max="5128" width="8.42578125" style="1" customWidth="1"/>
    <col min="5129" max="5129" width="8.5703125" style="1" customWidth="1"/>
    <col min="5130" max="5130" width="8.42578125" style="1" customWidth="1"/>
    <col min="5131" max="5372" width="9.140625" style="1"/>
    <col min="5373" max="5373" width="4.28515625" style="1" customWidth="1"/>
    <col min="5374" max="5374" width="5.42578125" style="1" customWidth="1"/>
    <col min="5375" max="5375" width="5.5703125" style="1" customWidth="1"/>
    <col min="5376" max="5376" width="29.5703125" style="1" customWidth="1"/>
    <col min="5377" max="5377" width="10" style="1" customWidth="1"/>
    <col min="5378" max="5378" width="9.28515625" style="1" customWidth="1"/>
    <col min="5379" max="5379" width="8.85546875" style="1" customWidth="1"/>
    <col min="5380" max="5380" width="9.5703125" style="1" customWidth="1"/>
    <col min="5381" max="5381" width="9.140625" style="1"/>
    <col min="5382" max="5382" width="10.140625" style="1" customWidth="1"/>
    <col min="5383" max="5383" width="7.7109375" style="1" customWidth="1"/>
    <col min="5384" max="5384" width="8.42578125" style="1" customWidth="1"/>
    <col min="5385" max="5385" width="8.5703125" style="1" customWidth="1"/>
    <col min="5386" max="5386" width="8.42578125" style="1" customWidth="1"/>
    <col min="5387" max="5628" width="9.140625" style="1"/>
    <col min="5629" max="5629" width="4.28515625" style="1" customWidth="1"/>
    <col min="5630" max="5630" width="5.42578125" style="1" customWidth="1"/>
    <col min="5631" max="5631" width="5.5703125" style="1" customWidth="1"/>
    <col min="5632" max="5632" width="29.5703125" style="1" customWidth="1"/>
    <col min="5633" max="5633" width="10" style="1" customWidth="1"/>
    <col min="5634" max="5634" width="9.28515625" style="1" customWidth="1"/>
    <col min="5635" max="5635" width="8.85546875" style="1" customWidth="1"/>
    <col min="5636" max="5636" width="9.5703125" style="1" customWidth="1"/>
    <col min="5637" max="5637" width="9.140625" style="1"/>
    <col min="5638" max="5638" width="10.140625" style="1" customWidth="1"/>
    <col min="5639" max="5639" width="7.7109375" style="1" customWidth="1"/>
    <col min="5640" max="5640" width="8.42578125" style="1" customWidth="1"/>
    <col min="5641" max="5641" width="8.5703125" style="1" customWidth="1"/>
    <col min="5642" max="5642" width="8.42578125" style="1" customWidth="1"/>
    <col min="5643" max="5884" width="9.140625" style="1"/>
    <col min="5885" max="5885" width="4.28515625" style="1" customWidth="1"/>
    <col min="5886" max="5886" width="5.42578125" style="1" customWidth="1"/>
    <col min="5887" max="5887" width="5.5703125" style="1" customWidth="1"/>
    <col min="5888" max="5888" width="29.5703125" style="1" customWidth="1"/>
    <col min="5889" max="5889" width="10" style="1" customWidth="1"/>
    <col min="5890" max="5890" width="9.28515625" style="1" customWidth="1"/>
    <col min="5891" max="5891" width="8.85546875" style="1" customWidth="1"/>
    <col min="5892" max="5892" width="9.5703125" style="1" customWidth="1"/>
    <col min="5893" max="5893" width="9.140625" style="1"/>
    <col min="5894" max="5894" width="10.140625" style="1" customWidth="1"/>
    <col min="5895" max="5895" width="7.7109375" style="1" customWidth="1"/>
    <col min="5896" max="5896" width="8.42578125" style="1" customWidth="1"/>
    <col min="5897" max="5897" width="8.5703125" style="1" customWidth="1"/>
    <col min="5898" max="5898" width="8.42578125" style="1" customWidth="1"/>
    <col min="5899" max="6140" width="9.140625" style="1"/>
    <col min="6141" max="6141" width="4.28515625" style="1" customWidth="1"/>
    <col min="6142" max="6142" width="5.42578125" style="1" customWidth="1"/>
    <col min="6143" max="6143" width="5.5703125" style="1" customWidth="1"/>
    <col min="6144" max="6144" width="29.5703125" style="1" customWidth="1"/>
    <col min="6145" max="6145" width="10" style="1" customWidth="1"/>
    <col min="6146" max="6146" width="9.28515625" style="1" customWidth="1"/>
    <col min="6147" max="6147" width="8.85546875" style="1" customWidth="1"/>
    <col min="6148" max="6148" width="9.5703125" style="1" customWidth="1"/>
    <col min="6149" max="6149" width="9.140625" style="1"/>
    <col min="6150" max="6150" width="10.140625" style="1" customWidth="1"/>
    <col min="6151" max="6151" width="7.7109375" style="1" customWidth="1"/>
    <col min="6152" max="6152" width="8.42578125" style="1" customWidth="1"/>
    <col min="6153" max="6153" width="8.5703125" style="1" customWidth="1"/>
    <col min="6154" max="6154" width="8.42578125" style="1" customWidth="1"/>
    <col min="6155" max="6396" width="9.140625" style="1"/>
    <col min="6397" max="6397" width="4.28515625" style="1" customWidth="1"/>
    <col min="6398" max="6398" width="5.42578125" style="1" customWidth="1"/>
    <col min="6399" max="6399" width="5.5703125" style="1" customWidth="1"/>
    <col min="6400" max="6400" width="29.5703125" style="1" customWidth="1"/>
    <col min="6401" max="6401" width="10" style="1" customWidth="1"/>
    <col min="6402" max="6402" width="9.28515625" style="1" customWidth="1"/>
    <col min="6403" max="6403" width="8.85546875" style="1" customWidth="1"/>
    <col min="6404" max="6404" width="9.5703125" style="1" customWidth="1"/>
    <col min="6405" max="6405" width="9.140625" style="1"/>
    <col min="6406" max="6406" width="10.140625" style="1" customWidth="1"/>
    <col min="6407" max="6407" width="7.7109375" style="1" customWidth="1"/>
    <col min="6408" max="6408" width="8.42578125" style="1" customWidth="1"/>
    <col min="6409" max="6409" width="8.5703125" style="1" customWidth="1"/>
    <col min="6410" max="6410" width="8.42578125" style="1" customWidth="1"/>
    <col min="6411" max="6652" width="9.140625" style="1"/>
    <col min="6653" max="6653" width="4.28515625" style="1" customWidth="1"/>
    <col min="6654" max="6654" width="5.42578125" style="1" customWidth="1"/>
    <col min="6655" max="6655" width="5.5703125" style="1" customWidth="1"/>
    <col min="6656" max="6656" width="29.5703125" style="1" customWidth="1"/>
    <col min="6657" max="6657" width="10" style="1" customWidth="1"/>
    <col min="6658" max="6658" width="9.28515625" style="1" customWidth="1"/>
    <col min="6659" max="6659" width="8.85546875" style="1" customWidth="1"/>
    <col min="6660" max="6660" width="9.5703125" style="1" customWidth="1"/>
    <col min="6661" max="6661" width="9.140625" style="1"/>
    <col min="6662" max="6662" width="10.140625" style="1" customWidth="1"/>
    <col min="6663" max="6663" width="7.7109375" style="1" customWidth="1"/>
    <col min="6664" max="6664" width="8.42578125" style="1" customWidth="1"/>
    <col min="6665" max="6665" width="8.5703125" style="1" customWidth="1"/>
    <col min="6666" max="6666" width="8.42578125" style="1" customWidth="1"/>
    <col min="6667" max="6908" width="9.140625" style="1"/>
    <col min="6909" max="6909" width="4.28515625" style="1" customWidth="1"/>
    <col min="6910" max="6910" width="5.42578125" style="1" customWidth="1"/>
    <col min="6911" max="6911" width="5.5703125" style="1" customWidth="1"/>
    <col min="6912" max="6912" width="29.5703125" style="1" customWidth="1"/>
    <col min="6913" max="6913" width="10" style="1" customWidth="1"/>
    <col min="6914" max="6914" width="9.28515625" style="1" customWidth="1"/>
    <col min="6915" max="6915" width="8.85546875" style="1" customWidth="1"/>
    <col min="6916" max="6916" width="9.5703125" style="1" customWidth="1"/>
    <col min="6917" max="6917" width="9.140625" style="1"/>
    <col min="6918" max="6918" width="10.140625" style="1" customWidth="1"/>
    <col min="6919" max="6919" width="7.7109375" style="1" customWidth="1"/>
    <col min="6920" max="6920" width="8.42578125" style="1" customWidth="1"/>
    <col min="6921" max="6921" width="8.5703125" style="1" customWidth="1"/>
    <col min="6922" max="6922" width="8.42578125" style="1" customWidth="1"/>
    <col min="6923" max="7164" width="9.140625" style="1"/>
    <col min="7165" max="7165" width="4.28515625" style="1" customWidth="1"/>
    <col min="7166" max="7166" width="5.42578125" style="1" customWidth="1"/>
    <col min="7167" max="7167" width="5.5703125" style="1" customWidth="1"/>
    <col min="7168" max="7168" width="29.5703125" style="1" customWidth="1"/>
    <col min="7169" max="7169" width="10" style="1" customWidth="1"/>
    <col min="7170" max="7170" width="9.28515625" style="1" customWidth="1"/>
    <col min="7171" max="7171" width="8.85546875" style="1" customWidth="1"/>
    <col min="7172" max="7172" width="9.5703125" style="1" customWidth="1"/>
    <col min="7173" max="7173" width="9.140625" style="1"/>
    <col min="7174" max="7174" width="10.140625" style="1" customWidth="1"/>
    <col min="7175" max="7175" width="7.7109375" style="1" customWidth="1"/>
    <col min="7176" max="7176" width="8.42578125" style="1" customWidth="1"/>
    <col min="7177" max="7177" width="8.5703125" style="1" customWidth="1"/>
    <col min="7178" max="7178" width="8.42578125" style="1" customWidth="1"/>
    <col min="7179" max="7420" width="9.140625" style="1"/>
    <col min="7421" max="7421" width="4.28515625" style="1" customWidth="1"/>
    <col min="7422" max="7422" width="5.42578125" style="1" customWidth="1"/>
    <col min="7423" max="7423" width="5.5703125" style="1" customWidth="1"/>
    <col min="7424" max="7424" width="29.5703125" style="1" customWidth="1"/>
    <col min="7425" max="7425" width="10" style="1" customWidth="1"/>
    <col min="7426" max="7426" width="9.28515625" style="1" customWidth="1"/>
    <col min="7427" max="7427" width="8.85546875" style="1" customWidth="1"/>
    <col min="7428" max="7428" width="9.5703125" style="1" customWidth="1"/>
    <col min="7429" max="7429" width="9.140625" style="1"/>
    <col min="7430" max="7430" width="10.140625" style="1" customWidth="1"/>
    <col min="7431" max="7431" width="7.7109375" style="1" customWidth="1"/>
    <col min="7432" max="7432" width="8.42578125" style="1" customWidth="1"/>
    <col min="7433" max="7433" width="8.5703125" style="1" customWidth="1"/>
    <col min="7434" max="7434" width="8.42578125" style="1" customWidth="1"/>
    <col min="7435" max="7676" width="9.140625" style="1"/>
    <col min="7677" max="7677" width="4.28515625" style="1" customWidth="1"/>
    <col min="7678" max="7678" width="5.42578125" style="1" customWidth="1"/>
    <col min="7679" max="7679" width="5.5703125" style="1" customWidth="1"/>
    <col min="7680" max="7680" width="29.5703125" style="1" customWidth="1"/>
    <col min="7681" max="7681" width="10" style="1" customWidth="1"/>
    <col min="7682" max="7682" width="9.28515625" style="1" customWidth="1"/>
    <col min="7683" max="7683" width="8.85546875" style="1" customWidth="1"/>
    <col min="7684" max="7684" width="9.5703125" style="1" customWidth="1"/>
    <col min="7685" max="7685" width="9.140625" style="1"/>
    <col min="7686" max="7686" width="10.140625" style="1" customWidth="1"/>
    <col min="7687" max="7687" width="7.7109375" style="1" customWidth="1"/>
    <col min="7688" max="7688" width="8.42578125" style="1" customWidth="1"/>
    <col min="7689" max="7689" width="8.5703125" style="1" customWidth="1"/>
    <col min="7690" max="7690" width="8.42578125" style="1" customWidth="1"/>
    <col min="7691" max="7932" width="9.140625" style="1"/>
    <col min="7933" max="7933" width="4.28515625" style="1" customWidth="1"/>
    <col min="7934" max="7934" width="5.42578125" style="1" customWidth="1"/>
    <col min="7935" max="7935" width="5.5703125" style="1" customWidth="1"/>
    <col min="7936" max="7936" width="29.5703125" style="1" customWidth="1"/>
    <col min="7937" max="7937" width="10" style="1" customWidth="1"/>
    <col min="7938" max="7938" width="9.28515625" style="1" customWidth="1"/>
    <col min="7939" max="7939" width="8.85546875" style="1" customWidth="1"/>
    <col min="7940" max="7940" width="9.5703125" style="1" customWidth="1"/>
    <col min="7941" max="7941" width="9.140625" style="1"/>
    <col min="7942" max="7942" width="10.140625" style="1" customWidth="1"/>
    <col min="7943" max="7943" width="7.7109375" style="1" customWidth="1"/>
    <col min="7944" max="7944" width="8.42578125" style="1" customWidth="1"/>
    <col min="7945" max="7945" width="8.5703125" style="1" customWidth="1"/>
    <col min="7946" max="7946" width="8.42578125" style="1" customWidth="1"/>
    <col min="7947" max="8188" width="9.140625" style="1"/>
    <col min="8189" max="8189" width="4.28515625" style="1" customWidth="1"/>
    <col min="8190" max="8190" width="5.42578125" style="1" customWidth="1"/>
    <col min="8191" max="8191" width="5.5703125" style="1" customWidth="1"/>
    <col min="8192" max="8192" width="29.5703125" style="1" customWidth="1"/>
    <col min="8193" max="8193" width="10" style="1" customWidth="1"/>
    <col min="8194" max="8194" width="9.28515625" style="1" customWidth="1"/>
    <col min="8195" max="8195" width="8.85546875" style="1" customWidth="1"/>
    <col min="8196" max="8196" width="9.5703125" style="1" customWidth="1"/>
    <col min="8197" max="8197" width="9.140625" style="1"/>
    <col min="8198" max="8198" width="10.140625" style="1" customWidth="1"/>
    <col min="8199" max="8199" width="7.7109375" style="1" customWidth="1"/>
    <col min="8200" max="8200" width="8.42578125" style="1" customWidth="1"/>
    <col min="8201" max="8201" width="8.5703125" style="1" customWidth="1"/>
    <col min="8202" max="8202" width="8.42578125" style="1" customWidth="1"/>
    <col min="8203" max="8444" width="9.140625" style="1"/>
    <col min="8445" max="8445" width="4.28515625" style="1" customWidth="1"/>
    <col min="8446" max="8446" width="5.42578125" style="1" customWidth="1"/>
    <col min="8447" max="8447" width="5.5703125" style="1" customWidth="1"/>
    <col min="8448" max="8448" width="29.5703125" style="1" customWidth="1"/>
    <col min="8449" max="8449" width="10" style="1" customWidth="1"/>
    <col min="8450" max="8450" width="9.28515625" style="1" customWidth="1"/>
    <col min="8451" max="8451" width="8.85546875" style="1" customWidth="1"/>
    <col min="8452" max="8452" width="9.5703125" style="1" customWidth="1"/>
    <col min="8453" max="8453" width="9.140625" style="1"/>
    <col min="8454" max="8454" width="10.140625" style="1" customWidth="1"/>
    <col min="8455" max="8455" width="7.7109375" style="1" customWidth="1"/>
    <col min="8456" max="8456" width="8.42578125" style="1" customWidth="1"/>
    <col min="8457" max="8457" width="8.5703125" style="1" customWidth="1"/>
    <col min="8458" max="8458" width="8.42578125" style="1" customWidth="1"/>
    <col min="8459" max="8700" width="9.140625" style="1"/>
    <col min="8701" max="8701" width="4.28515625" style="1" customWidth="1"/>
    <col min="8702" max="8702" width="5.42578125" style="1" customWidth="1"/>
    <col min="8703" max="8703" width="5.5703125" style="1" customWidth="1"/>
    <col min="8704" max="8704" width="29.5703125" style="1" customWidth="1"/>
    <col min="8705" max="8705" width="10" style="1" customWidth="1"/>
    <col min="8706" max="8706" width="9.28515625" style="1" customWidth="1"/>
    <col min="8707" max="8707" width="8.85546875" style="1" customWidth="1"/>
    <col min="8708" max="8708" width="9.5703125" style="1" customWidth="1"/>
    <col min="8709" max="8709" width="9.140625" style="1"/>
    <col min="8710" max="8710" width="10.140625" style="1" customWidth="1"/>
    <col min="8711" max="8711" width="7.7109375" style="1" customWidth="1"/>
    <col min="8712" max="8712" width="8.42578125" style="1" customWidth="1"/>
    <col min="8713" max="8713" width="8.5703125" style="1" customWidth="1"/>
    <col min="8714" max="8714" width="8.42578125" style="1" customWidth="1"/>
    <col min="8715" max="8956" width="9.140625" style="1"/>
    <col min="8957" max="8957" width="4.28515625" style="1" customWidth="1"/>
    <col min="8958" max="8958" width="5.42578125" style="1" customWidth="1"/>
    <col min="8959" max="8959" width="5.5703125" style="1" customWidth="1"/>
    <col min="8960" max="8960" width="29.5703125" style="1" customWidth="1"/>
    <col min="8961" max="8961" width="10" style="1" customWidth="1"/>
    <col min="8962" max="8962" width="9.28515625" style="1" customWidth="1"/>
    <col min="8963" max="8963" width="8.85546875" style="1" customWidth="1"/>
    <col min="8964" max="8964" width="9.5703125" style="1" customWidth="1"/>
    <col min="8965" max="8965" width="9.140625" style="1"/>
    <col min="8966" max="8966" width="10.140625" style="1" customWidth="1"/>
    <col min="8967" max="8967" width="7.7109375" style="1" customWidth="1"/>
    <col min="8968" max="8968" width="8.42578125" style="1" customWidth="1"/>
    <col min="8969" max="8969" width="8.5703125" style="1" customWidth="1"/>
    <col min="8970" max="8970" width="8.42578125" style="1" customWidth="1"/>
    <col min="8971" max="9212" width="9.140625" style="1"/>
    <col min="9213" max="9213" width="4.28515625" style="1" customWidth="1"/>
    <col min="9214" max="9214" width="5.42578125" style="1" customWidth="1"/>
    <col min="9215" max="9215" width="5.5703125" style="1" customWidth="1"/>
    <col min="9216" max="9216" width="29.5703125" style="1" customWidth="1"/>
    <col min="9217" max="9217" width="10" style="1" customWidth="1"/>
    <col min="9218" max="9218" width="9.28515625" style="1" customWidth="1"/>
    <col min="9219" max="9219" width="8.85546875" style="1" customWidth="1"/>
    <col min="9220" max="9220" width="9.5703125" style="1" customWidth="1"/>
    <col min="9221" max="9221" width="9.140625" style="1"/>
    <col min="9222" max="9222" width="10.140625" style="1" customWidth="1"/>
    <col min="9223" max="9223" width="7.7109375" style="1" customWidth="1"/>
    <col min="9224" max="9224" width="8.42578125" style="1" customWidth="1"/>
    <col min="9225" max="9225" width="8.5703125" style="1" customWidth="1"/>
    <col min="9226" max="9226" width="8.42578125" style="1" customWidth="1"/>
    <col min="9227" max="9468" width="9.140625" style="1"/>
    <col min="9469" max="9469" width="4.28515625" style="1" customWidth="1"/>
    <col min="9470" max="9470" width="5.42578125" style="1" customWidth="1"/>
    <col min="9471" max="9471" width="5.5703125" style="1" customWidth="1"/>
    <col min="9472" max="9472" width="29.5703125" style="1" customWidth="1"/>
    <col min="9473" max="9473" width="10" style="1" customWidth="1"/>
    <col min="9474" max="9474" width="9.28515625" style="1" customWidth="1"/>
    <col min="9475" max="9475" width="8.85546875" style="1" customWidth="1"/>
    <col min="9476" max="9476" width="9.5703125" style="1" customWidth="1"/>
    <col min="9477" max="9477" width="9.140625" style="1"/>
    <col min="9478" max="9478" width="10.140625" style="1" customWidth="1"/>
    <col min="9479" max="9479" width="7.7109375" style="1" customWidth="1"/>
    <col min="9480" max="9480" width="8.42578125" style="1" customWidth="1"/>
    <col min="9481" max="9481" width="8.5703125" style="1" customWidth="1"/>
    <col min="9482" max="9482" width="8.42578125" style="1" customWidth="1"/>
    <col min="9483" max="9724" width="9.140625" style="1"/>
    <col min="9725" max="9725" width="4.28515625" style="1" customWidth="1"/>
    <col min="9726" max="9726" width="5.42578125" style="1" customWidth="1"/>
    <col min="9727" max="9727" width="5.5703125" style="1" customWidth="1"/>
    <col min="9728" max="9728" width="29.5703125" style="1" customWidth="1"/>
    <col min="9729" max="9729" width="10" style="1" customWidth="1"/>
    <col min="9730" max="9730" width="9.28515625" style="1" customWidth="1"/>
    <col min="9731" max="9731" width="8.85546875" style="1" customWidth="1"/>
    <col min="9732" max="9732" width="9.5703125" style="1" customWidth="1"/>
    <col min="9733" max="9733" width="9.140625" style="1"/>
    <col min="9734" max="9734" width="10.140625" style="1" customWidth="1"/>
    <col min="9735" max="9735" width="7.7109375" style="1" customWidth="1"/>
    <col min="9736" max="9736" width="8.42578125" style="1" customWidth="1"/>
    <col min="9737" max="9737" width="8.5703125" style="1" customWidth="1"/>
    <col min="9738" max="9738" width="8.42578125" style="1" customWidth="1"/>
    <col min="9739" max="9980" width="9.140625" style="1"/>
    <col min="9981" max="9981" width="4.28515625" style="1" customWidth="1"/>
    <col min="9982" max="9982" width="5.42578125" style="1" customWidth="1"/>
    <col min="9983" max="9983" width="5.5703125" style="1" customWidth="1"/>
    <col min="9984" max="9984" width="29.5703125" style="1" customWidth="1"/>
    <col min="9985" max="9985" width="10" style="1" customWidth="1"/>
    <col min="9986" max="9986" width="9.28515625" style="1" customWidth="1"/>
    <col min="9987" max="9987" width="8.85546875" style="1" customWidth="1"/>
    <col min="9988" max="9988" width="9.5703125" style="1" customWidth="1"/>
    <col min="9989" max="9989" width="9.140625" style="1"/>
    <col min="9990" max="9990" width="10.140625" style="1" customWidth="1"/>
    <col min="9991" max="9991" width="7.7109375" style="1" customWidth="1"/>
    <col min="9992" max="9992" width="8.42578125" style="1" customWidth="1"/>
    <col min="9993" max="9993" width="8.5703125" style="1" customWidth="1"/>
    <col min="9994" max="9994" width="8.42578125" style="1" customWidth="1"/>
    <col min="9995" max="10236" width="9.140625" style="1"/>
    <col min="10237" max="10237" width="4.28515625" style="1" customWidth="1"/>
    <col min="10238" max="10238" width="5.42578125" style="1" customWidth="1"/>
    <col min="10239" max="10239" width="5.5703125" style="1" customWidth="1"/>
    <col min="10240" max="10240" width="29.5703125" style="1" customWidth="1"/>
    <col min="10241" max="10241" width="10" style="1" customWidth="1"/>
    <col min="10242" max="10242" width="9.28515625" style="1" customWidth="1"/>
    <col min="10243" max="10243" width="8.85546875" style="1" customWidth="1"/>
    <col min="10244" max="10244" width="9.5703125" style="1" customWidth="1"/>
    <col min="10245" max="10245" width="9.140625" style="1"/>
    <col min="10246" max="10246" width="10.140625" style="1" customWidth="1"/>
    <col min="10247" max="10247" width="7.7109375" style="1" customWidth="1"/>
    <col min="10248" max="10248" width="8.42578125" style="1" customWidth="1"/>
    <col min="10249" max="10249" width="8.5703125" style="1" customWidth="1"/>
    <col min="10250" max="10250" width="8.42578125" style="1" customWidth="1"/>
    <col min="10251" max="10492" width="9.140625" style="1"/>
    <col min="10493" max="10493" width="4.28515625" style="1" customWidth="1"/>
    <col min="10494" max="10494" width="5.42578125" style="1" customWidth="1"/>
    <col min="10495" max="10495" width="5.5703125" style="1" customWidth="1"/>
    <col min="10496" max="10496" width="29.5703125" style="1" customWidth="1"/>
    <col min="10497" max="10497" width="10" style="1" customWidth="1"/>
    <col min="10498" max="10498" width="9.28515625" style="1" customWidth="1"/>
    <col min="10499" max="10499" width="8.85546875" style="1" customWidth="1"/>
    <col min="10500" max="10500" width="9.5703125" style="1" customWidth="1"/>
    <col min="10501" max="10501" width="9.140625" style="1"/>
    <col min="10502" max="10502" width="10.140625" style="1" customWidth="1"/>
    <col min="10503" max="10503" width="7.7109375" style="1" customWidth="1"/>
    <col min="10504" max="10504" width="8.42578125" style="1" customWidth="1"/>
    <col min="10505" max="10505" width="8.5703125" style="1" customWidth="1"/>
    <col min="10506" max="10506" width="8.42578125" style="1" customWidth="1"/>
    <col min="10507" max="10748" width="9.140625" style="1"/>
    <col min="10749" max="10749" width="4.28515625" style="1" customWidth="1"/>
    <col min="10750" max="10750" width="5.42578125" style="1" customWidth="1"/>
    <col min="10751" max="10751" width="5.5703125" style="1" customWidth="1"/>
    <col min="10752" max="10752" width="29.5703125" style="1" customWidth="1"/>
    <col min="10753" max="10753" width="10" style="1" customWidth="1"/>
    <col min="10754" max="10754" width="9.28515625" style="1" customWidth="1"/>
    <col min="10755" max="10755" width="8.85546875" style="1" customWidth="1"/>
    <col min="10756" max="10756" width="9.5703125" style="1" customWidth="1"/>
    <col min="10757" max="10757" width="9.140625" style="1"/>
    <col min="10758" max="10758" width="10.140625" style="1" customWidth="1"/>
    <col min="10759" max="10759" width="7.7109375" style="1" customWidth="1"/>
    <col min="10760" max="10760" width="8.42578125" style="1" customWidth="1"/>
    <col min="10761" max="10761" width="8.5703125" style="1" customWidth="1"/>
    <col min="10762" max="10762" width="8.42578125" style="1" customWidth="1"/>
    <col min="10763" max="11004" width="9.140625" style="1"/>
    <col min="11005" max="11005" width="4.28515625" style="1" customWidth="1"/>
    <col min="11006" max="11006" width="5.42578125" style="1" customWidth="1"/>
    <col min="11007" max="11007" width="5.5703125" style="1" customWidth="1"/>
    <col min="11008" max="11008" width="29.5703125" style="1" customWidth="1"/>
    <col min="11009" max="11009" width="10" style="1" customWidth="1"/>
    <col min="11010" max="11010" width="9.28515625" style="1" customWidth="1"/>
    <col min="11011" max="11011" width="8.85546875" style="1" customWidth="1"/>
    <col min="11012" max="11012" width="9.5703125" style="1" customWidth="1"/>
    <col min="11013" max="11013" width="9.140625" style="1"/>
    <col min="11014" max="11014" width="10.140625" style="1" customWidth="1"/>
    <col min="11015" max="11015" width="7.7109375" style="1" customWidth="1"/>
    <col min="11016" max="11016" width="8.42578125" style="1" customWidth="1"/>
    <col min="11017" max="11017" width="8.5703125" style="1" customWidth="1"/>
    <col min="11018" max="11018" width="8.42578125" style="1" customWidth="1"/>
    <col min="11019" max="11260" width="9.140625" style="1"/>
    <col min="11261" max="11261" width="4.28515625" style="1" customWidth="1"/>
    <col min="11262" max="11262" width="5.42578125" style="1" customWidth="1"/>
    <col min="11263" max="11263" width="5.5703125" style="1" customWidth="1"/>
    <col min="11264" max="11264" width="29.5703125" style="1" customWidth="1"/>
    <col min="11265" max="11265" width="10" style="1" customWidth="1"/>
    <col min="11266" max="11266" width="9.28515625" style="1" customWidth="1"/>
    <col min="11267" max="11267" width="8.85546875" style="1" customWidth="1"/>
    <col min="11268" max="11268" width="9.5703125" style="1" customWidth="1"/>
    <col min="11269" max="11269" width="9.140625" style="1"/>
    <col min="11270" max="11270" width="10.140625" style="1" customWidth="1"/>
    <col min="11271" max="11271" width="7.7109375" style="1" customWidth="1"/>
    <col min="11272" max="11272" width="8.42578125" style="1" customWidth="1"/>
    <col min="11273" max="11273" width="8.5703125" style="1" customWidth="1"/>
    <col min="11274" max="11274" width="8.42578125" style="1" customWidth="1"/>
    <col min="11275" max="11516" width="9.140625" style="1"/>
    <col min="11517" max="11517" width="4.28515625" style="1" customWidth="1"/>
    <col min="11518" max="11518" width="5.42578125" style="1" customWidth="1"/>
    <col min="11519" max="11519" width="5.5703125" style="1" customWidth="1"/>
    <col min="11520" max="11520" width="29.5703125" style="1" customWidth="1"/>
    <col min="11521" max="11521" width="10" style="1" customWidth="1"/>
    <col min="11522" max="11522" width="9.28515625" style="1" customWidth="1"/>
    <col min="11523" max="11523" width="8.85546875" style="1" customWidth="1"/>
    <col min="11524" max="11524" width="9.5703125" style="1" customWidth="1"/>
    <col min="11525" max="11525" width="9.140625" style="1"/>
    <col min="11526" max="11526" width="10.140625" style="1" customWidth="1"/>
    <col min="11527" max="11527" width="7.7109375" style="1" customWidth="1"/>
    <col min="11528" max="11528" width="8.42578125" style="1" customWidth="1"/>
    <col min="11529" max="11529" width="8.5703125" style="1" customWidth="1"/>
    <col min="11530" max="11530" width="8.42578125" style="1" customWidth="1"/>
    <col min="11531" max="11772" width="9.140625" style="1"/>
    <col min="11773" max="11773" width="4.28515625" style="1" customWidth="1"/>
    <col min="11774" max="11774" width="5.42578125" style="1" customWidth="1"/>
    <col min="11775" max="11775" width="5.5703125" style="1" customWidth="1"/>
    <col min="11776" max="11776" width="29.5703125" style="1" customWidth="1"/>
    <col min="11777" max="11777" width="10" style="1" customWidth="1"/>
    <col min="11778" max="11778" width="9.28515625" style="1" customWidth="1"/>
    <col min="11779" max="11779" width="8.85546875" style="1" customWidth="1"/>
    <col min="11780" max="11780" width="9.5703125" style="1" customWidth="1"/>
    <col min="11781" max="11781" width="9.140625" style="1"/>
    <col min="11782" max="11782" width="10.140625" style="1" customWidth="1"/>
    <col min="11783" max="11783" width="7.7109375" style="1" customWidth="1"/>
    <col min="11784" max="11784" width="8.42578125" style="1" customWidth="1"/>
    <col min="11785" max="11785" width="8.5703125" style="1" customWidth="1"/>
    <col min="11786" max="11786" width="8.42578125" style="1" customWidth="1"/>
    <col min="11787" max="12028" width="9.140625" style="1"/>
    <col min="12029" max="12029" width="4.28515625" style="1" customWidth="1"/>
    <col min="12030" max="12030" width="5.42578125" style="1" customWidth="1"/>
    <col min="12031" max="12031" width="5.5703125" style="1" customWidth="1"/>
    <col min="12032" max="12032" width="29.5703125" style="1" customWidth="1"/>
    <col min="12033" max="12033" width="10" style="1" customWidth="1"/>
    <col min="12034" max="12034" width="9.28515625" style="1" customWidth="1"/>
    <col min="12035" max="12035" width="8.85546875" style="1" customWidth="1"/>
    <col min="12036" max="12036" width="9.5703125" style="1" customWidth="1"/>
    <col min="12037" max="12037" width="9.140625" style="1"/>
    <col min="12038" max="12038" width="10.140625" style="1" customWidth="1"/>
    <col min="12039" max="12039" width="7.7109375" style="1" customWidth="1"/>
    <col min="12040" max="12040" width="8.42578125" style="1" customWidth="1"/>
    <col min="12041" max="12041" width="8.5703125" style="1" customWidth="1"/>
    <col min="12042" max="12042" width="8.42578125" style="1" customWidth="1"/>
    <col min="12043" max="12284" width="9.140625" style="1"/>
    <col min="12285" max="12285" width="4.28515625" style="1" customWidth="1"/>
    <col min="12286" max="12286" width="5.42578125" style="1" customWidth="1"/>
    <col min="12287" max="12287" width="5.5703125" style="1" customWidth="1"/>
    <col min="12288" max="12288" width="29.5703125" style="1" customWidth="1"/>
    <col min="12289" max="12289" width="10" style="1" customWidth="1"/>
    <col min="12290" max="12290" width="9.28515625" style="1" customWidth="1"/>
    <col min="12291" max="12291" width="8.85546875" style="1" customWidth="1"/>
    <col min="12292" max="12292" width="9.5703125" style="1" customWidth="1"/>
    <col min="12293" max="12293" width="9.140625" style="1"/>
    <col min="12294" max="12294" width="10.140625" style="1" customWidth="1"/>
    <col min="12295" max="12295" width="7.7109375" style="1" customWidth="1"/>
    <col min="12296" max="12296" width="8.42578125" style="1" customWidth="1"/>
    <col min="12297" max="12297" width="8.5703125" style="1" customWidth="1"/>
    <col min="12298" max="12298" width="8.42578125" style="1" customWidth="1"/>
    <col min="12299" max="12540" width="9.140625" style="1"/>
    <col min="12541" max="12541" width="4.28515625" style="1" customWidth="1"/>
    <col min="12542" max="12542" width="5.42578125" style="1" customWidth="1"/>
    <col min="12543" max="12543" width="5.5703125" style="1" customWidth="1"/>
    <col min="12544" max="12544" width="29.5703125" style="1" customWidth="1"/>
    <col min="12545" max="12545" width="10" style="1" customWidth="1"/>
    <col min="12546" max="12546" width="9.28515625" style="1" customWidth="1"/>
    <col min="12547" max="12547" width="8.85546875" style="1" customWidth="1"/>
    <col min="12548" max="12548" width="9.5703125" style="1" customWidth="1"/>
    <col min="12549" max="12549" width="9.140625" style="1"/>
    <col min="12550" max="12550" width="10.140625" style="1" customWidth="1"/>
    <col min="12551" max="12551" width="7.7109375" style="1" customWidth="1"/>
    <col min="12552" max="12552" width="8.42578125" style="1" customWidth="1"/>
    <col min="12553" max="12553" width="8.5703125" style="1" customWidth="1"/>
    <col min="12554" max="12554" width="8.42578125" style="1" customWidth="1"/>
    <col min="12555" max="12796" width="9.140625" style="1"/>
    <col min="12797" max="12797" width="4.28515625" style="1" customWidth="1"/>
    <col min="12798" max="12798" width="5.42578125" style="1" customWidth="1"/>
    <col min="12799" max="12799" width="5.5703125" style="1" customWidth="1"/>
    <col min="12800" max="12800" width="29.5703125" style="1" customWidth="1"/>
    <col min="12801" max="12801" width="10" style="1" customWidth="1"/>
    <col min="12802" max="12802" width="9.28515625" style="1" customWidth="1"/>
    <col min="12803" max="12803" width="8.85546875" style="1" customWidth="1"/>
    <col min="12804" max="12804" width="9.5703125" style="1" customWidth="1"/>
    <col min="12805" max="12805" width="9.140625" style="1"/>
    <col min="12806" max="12806" width="10.140625" style="1" customWidth="1"/>
    <col min="12807" max="12807" width="7.7109375" style="1" customWidth="1"/>
    <col min="12808" max="12808" width="8.42578125" style="1" customWidth="1"/>
    <col min="12809" max="12809" width="8.5703125" style="1" customWidth="1"/>
    <col min="12810" max="12810" width="8.42578125" style="1" customWidth="1"/>
    <col min="12811" max="13052" width="9.140625" style="1"/>
    <col min="13053" max="13053" width="4.28515625" style="1" customWidth="1"/>
    <col min="13054" max="13054" width="5.42578125" style="1" customWidth="1"/>
    <col min="13055" max="13055" width="5.5703125" style="1" customWidth="1"/>
    <col min="13056" max="13056" width="29.5703125" style="1" customWidth="1"/>
    <col min="13057" max="13057" width="10" style="1" customWidth="1"/>
    <col min="13058" max="13058" width="9.28515625" style="1" customWidth="1"/>
    <col min="13059" max="13059" width="8.85546875" style="1" customWidth="1"/>
    <col min="13060" max="13060" width="9.5703125" style="1" customWidth="1"/>
    <col min="13061" max="13061" width="9.140625" style="1"/>
    <col min="13062" max="13062" width="10.140625" style="1" customWidth="1"/>
    <col min="13063" max="13063" width="7.7109375" style="1" customWidth="1"/>
    <col min="13064" max="13064" width="8.42578125" style="1" customWidth="1"/>
    <col min="13065" max="13065" width="8.5703125" style="1" customWidth="1"/>
    <col min="13066" max="13066" width="8.42578125" style="1" customWidth="1"/>
    <col min="13067" max="13308" width="9.140625" style="1"/>
    <col min="13309" max="13309" width="4.28515625" style="1" customWidth="1"/>
    <col min="13310" max="13310" width="5.42578125" style="1" customWidth="1"/>
    <col min="13311" max="13311" width="5.5703125" style="1" customWidth="1"/>
    <col min="13312" max="13312" width="29.5703125" style="1" customWidth="1"/>
    <col min="13313" max="13313" width="10" style="1" customWidth="1"/>
    <col min="13314" max="13314" width="9.28515625" style="1" customWidth="1"/>
    <col min="13315" max="13315" width="8.85546875" style="1" customWidth="1"/>
    <col min="13316" max="13316" width="9.5703125" style="1" customWidth="1"/>
    <col min="13317" max="13317" width="9.140625" style="1"/>
    <col min="13318" max="13318" width="10.140625" style="1" customWidth="1"/>
    <col min="13319" max="13319" width="7.7109375" style="1" customWidth="1"/>
    <col min="13320" max="13320" width="8.42578125" style="1" customWidth="1"/>
    <col min="13321" max="13321" width="8.5703125" style="1" customWidth="1"/>
    <col min="13322" max="13322" width="8.42578125" style="1" customWidth="1"/>
    <col min="13323" max="13564" width="9.140625" style="1"/>
    <col min="13565" max="13565" width="4.28515625" style="1" customWidth="1"/>
    <col min="13566" max="13566" width="5.42578125" style="1" customWidth="1"/>
    <col min="13567" max="13567" width="5.5703125" style="1" customWidth="1"/>
    <col min="13568" max="13568" width="29.5703125" style="1" customWidth="1"/>
    <col min="13569" max="13569" width="10" style="1" customWidth="1"/>
    <col min="13570" max="13570" width="9.28515625" style="1" customWidth="1"/>
    <col min="13571" max="13571" width="8.85546875" style="1" customWidth="1"/>
    <col min="13572" max="13572" width="9.5703125" style="1" customWidth="1"/>
    <col min="13573" max="13573" width="9.140625" style="1"/>
    <col min="13574" max="13574" width="10.140625" style="1" customWidth="1"/>
    <col min="13575" max="13575" width="7.7109375" style="1" customWidth="1"/>
    <col min="13576" max="13576" width="8.42578125" style="1" customWidth="1"/>
    <col min="13577" max="13577" width="8.5703125" style="1" customWidth="1"/>
    <col min="13578" max="13578" width="8.42578125" style="1" customWidth="1"/>
    <col min="13579" max="13820" width="9.140625" style="1"/>
    <col min="13821" max="13821" width="4.28515625" style="1" customWidth="1"/>
    <col min="13822" max="13822" width="5.42578125" style="1" customWidth="1"/>
    <col min="13823" max="13823" width="5.5703125" style="1" customWidth="1"/>
    <col min="13824" max="13824" width="29.5703125" style="1" customWidth="1"/>
    <col min="13825" max="13825" width="10" style="1" customWidth="1"/>
    <col min="13826" max="13826" width="9.28515625" style="1" customWidth="1"/>
    <col min="13827" max="13827" width="8.85546875" style="1" customWidth="1"/>
    <col min="13828" max="13828" width="9.5703125" style="1" customWidth="1"/>
    <col min="13829" max="13829" width="9.140625" style="1"/>
    <col min="13830" max="13830" width="10.140625" style="1" customWidth="1"/>
    <col min="13831" max="13831" width="7.7109375" style="1" customWidth="1"/>
    <col min="13832" max="13832" width="8.42578125" style="1" customWidth="1"/>
    <col min="13833" max="13833" width="8.5703125" style="1" customWidth="1"/>
    <col min="13834" max="13834" width="8.42578125" style="1" customWidth="1"/>
    <col min="13835" max="14076" width="9.140625" style="1"/>
    <col min="14077" max="14077" width="4.28515625" style="1" customWidth="1"/>
    <col min="14078" max="14078" width="5.42578125" style="1" customWidth="1"/>
    <col min="14079" max="14079" width="5.5703125" style="1" customWidth="1"/>
    <col min="14080" max="14080" width="29.5703125" style="1" customWidth="1"/>
    <col min="14081" max="14081" width="10" style="1" customWidth="1"/>
    <col min="14082" max="14082" width="9.28515625" style="1" customWidth="1"/>
    <col min="14083" max="14083" width="8.85546875" style="1" customWidth="1"/>
    <col min="14084" max="14084" width="9.5703125" style="1" customWidth="1"/>
    <col min="14085" max="14085" width="9.140625" style="1"/>
    <col min="14086" max="14086" width="10.140625" style="1" customWidth="1"/>
    <col min="14087" max="14087" width="7.7109375" style="1" customWidth="1"/>
    <col min="14088" max="14088" width="8.42578125" style="1" customWidth="1"/>
    <col min="14089" max="14089" width="8.5703125" style="1" customWidth="1"/>
    <col min="14090" max="14090" width="8.42578125" style="1" customWidth="1"/>
    <col min="14091" max="14332" width="9.140625" style="1"/>
    <col min="14333" max="14333" width="4.28515625" style="1" customWidth="1"/>
    <col min="14334" max="14334" width="5.42578125" style="1" customWidth="1"/>
    <col min="14335" max="14335" width="5.5703125" style="1" customWidth="1"/>
    <col min="14336" max="14336" width="29.5703125" style="1" customWidth="1"/>
    <col min="14337" max="14337" width="10" style="1" customWidth="1"/>
    <col min="14338" max="14338" width="9.28515625" style="1" customWidth="1"/>
    <col min="14339" max="14339" width="8.85546875" style="1" customWidth="1"/>
    <col min="14340" max="14340" width="9.5703125" style="1" customWidth="1"/>
    <col min="14341" max="14341" width="9.140625" style="1"/>
    <col min="14342" max="14342" width="10.140625" style="1" customWidth="1"/>
    <col min="14343" max="14343" width="7.7109375" style="1" customWidth="1"/>
    <col min="14344" max="14344" width="8.42578125" style="1" customWidth="1"/>
    <col min="14345" max="14345" width="8.5703125" style="1" customWidth="1"/>
    <col min="14346" max="14346" width="8.42578125" style="1" customWidth="1"/>
    <col min="14347" max="14588" width="9.140625" style="1"/>
    <col min="14589" max="14589" width="4.28515625" style="1" customWidth="1"/>
    <col min="14590" max="14590" width="5.42578125" style="1" customWidth="1"/>
    <col min="14591" max="14591" width="5.5703125" style="1" customWidth="1"/>
    <col min="14592" max="14592" width="29.5703125" style="1" customWidth="1"/>
    <col min="14593" max="14593" width="10" style="1" customWidth="1"/>
    <col min="14594" max="14594" width="9.28515625" style="1" customWidth="1"/>
    <col min="14595" max="14595" width="8.85546875" style="1" customWidth="1"/>
    <col min="14596" max="14596" width="9.5703125" style="1" customWidth="1"/>
    <col min="14597" max="14597" width="9.140625" style="1"/>
    <col min="14598" max="14598" width="10.140625" style="1" customWidth="1"/>
    <col min="14599" max="14599" width="7.7109375" style="1" customWidth="1"/>
    <col min="14600" max="14600" width="8.42578125" style="1" customWidth="1"/>
    <col min="14601" max="14601" width="8.5703125" style="1" customWidth="1"/>
    <col min="14602" max="14602" width="8.42578125" style="1" customWidth="1"/>
    <col min="14603" max="14844" width="9.140625" style="1"/>
    <col min="14845" max="14845" width="4.28515625" style="1" customWidth="1"/>
    <col min="14846" max="14846" width="5.42578125" style="1" customWidth="1"/>
    <col min="14847" max="14847" width="5.5703125" style="1" customWidth="1"/>
    <col min="14848" max="14848" width="29.5703125" style="1" customWidth="1"/>
    <col min="14849" max="14849" width="10" style="1" customWidth="1"/>
    <col min="14850" max="14850" width="9.28515625" style="1" customWidth="1"/>
    <col min="14851" max="14851" width="8.85546875" style="1" customWidth="1"/>
    <col min="14852" max="14852" width="9.5703125" style="1" customWidth="1"/>
    <col min="14853" max="14853" width="9.140625" style="1"/>
    <col min="14854" max="14854" width="10.140625" style="1" customWidth="1"/>
    <col min="14855" max="14855" width="7.7109375" style="1" customWidth="1"/>
    <col min="14856" max="14856" width="8.42578125" style="1" customWidth="1"/>
    <col min="14857" max="14857" width="8.5703125" style="1" customWidth="1"/>
    <col min="14858" max="14858" width="8.42578125" style="1" customWidth="1"/>
    <col min="14859" max="15100" width="9.140625" style="1"/>
    <col min="15101" max="15101" width="4.28515625" style="1" customWidth="1"/>
    <col min="15102" max="15102" width="5.42578125" style="1" customWidth="1"/>
    <col min="15103" max="15103" width="5.5703125" style="1" customWidth="1"/>
    <col min="15104" max="15104" width="29.5703125" style="1" customWidth="1"/>
    <col min="15105" max="15105" width="10" style="1" customWidth="1"/>
    <col min="15106" max="15106" width="9.28515625" style="1" customWidth="1"/>
    <col min="15107" max="15107" width="8.85546875" style="1" customWidth="1"/>
    <col min="15108" max="15108" width="9.5703125" style="1" customWidth="1"/>
    <col min="15109" max="15109" width="9.140625" style="1"/>
    <col min="15110" max="15110" width="10.140625" style="1" customWidth="1"/>
    <col min="15111" max="15111" width="7.7109375" style="1" customWidth="1"/>
    <col min="15112" max="15112" width="8.42578125" style="1" customWidth="1"/>
    <col min="15113" max="15113" width="8.5703125" style="1" customWidth="1"/>
    <col min="15114" max="15114" width="8.42578125" style="1" customWidth="1"/>
    <col min="15115" max="15356" width="9.140625" style="1"/>
    <col min="15357" max="15357" width="4.28515625" style="1" customWidth="1"/>
    <col min="15358" max="15358" width="5.42578125" style="1" customWidth="1"/>
    <col min="15359" max="15359" width="5.5703125" style="1" customWidth="1"/>
    <col min="15360" max="15360" width="29.5703125" style="1" customWidth="1"/>
    <col min="15361" max="15361" width="10" style="1" customWidth="1"/>
    <col min="15362" max="15362" width="9.28515625" style="1" customWidth="1"/>
    <col min="15363" max="15363" width="8.85546875" style="1" customWidth="1"/>
    <col min="15364" max="15364" width="9.5703125" style="1" customWidth="1"/>
    <col min="15365" max="15365" width="9.140625" style="1"/>
    <col min="15366" max="15366" width="10.140625" style="1" customWidth="1"/>
    <col min="15367" max="15367" width="7.7109375" style="1" customWidth="1"/>
    <col min="15368" max="15368" width="8.42578125" style="1" customWidth="1"/>
    <col min="15369" max="15369" width="8.5703125" style="1" customWidth="1"/>
    <col min="15370" max="15370" width="8.42578125" style="1" customWidth="1"/>
    <col min="15371" max="15612" width="9.140625" style="1"/>
    <col min="15613" max="15613" width="4.28515625" style="1" customWidth="1"/>
    <col min="15614" max="15614" width="5.42578125" style="1" customWidth="1"/>
    <col min="15615" max="15615" width="5.5703125" style="1" customWidth="1"/>
    <col min="15616" max="15616" width="29.5703125" style="1" customWidth="1"/>
    <col min="15617" max="15617" width="10" style="1" customWidth="1"/>
    <col min="15618" max="15618" width="9.28515625" style="1" customWidth="1"/>
    <col min="15619" max="15619" width="8.85546875" style="1" customWidth="1"/>
    <col min="15620" max="15620" width="9.5703125" style="1" customWidth="1"/>
    <col min="15621" max="15621" width="9.140625" style="1"/>
    <col min="15622" max="15622" width="10.140625" style="1" customWidth="1"/>
    <col min="15623" max="15623" width="7.7109375" style="1" customWidth="1"/>
    <col min="15624" max="15624" width="8.42578125" style="1" customWidth="1"/>
    <col min="15625" max="15625" width="8.5703125" style="1" customWidth="1"/>
    <col min="15626" max="15626" width="8.42578125" style="1" customWidth="1"/>
    <col min="15627" max="15868" width="9.140625" style="1"/>
    <col min="15869" max="15869" width="4.28515625" style="1" customWidth="1"/>
    <col min="15870" max="15870" width="5.42578125" style="1" customWidth="1"/>
    <col min="15871" max="15871" width="5.5703125" style="1" customWidth="1"/>
    <col min="15872" max="15872" width="29.5703125" style="1" customWidth="1"/>
    <col min="15873" max="15873" width="10" style="1" customWidth="1"/>
    <col min="15874" max="15874" width="9.28515625" style="1" customWidth="1"/>
    <col min="15875" max="15875" width="8.85546875" style="1" customWidth="1"/>
    <col min="15876" max="15876" width="9.5703125" style="1" customWidth="1"/>
    <col min="15877" max="15877" width="9.140625" style="1"/>
    <col min="15878" max="15878" width="10.140625" style="1" customWidth="1"/>
    <col min="15879" max="15879" width="7.7109375" style="1" customWidth="1"/>
    <col min="15880" max="15880" width="8.42578125" style="1" customWidth="1"/>
    <col min="15881" max="15881" width="8.5703125" style="1" customWidth="1"/>
    <col min="15882" max="15882" width="8.42578125" style="1" customWidth="1"/>
    <col min="15883" max="16124" width="9.140625" style="1"/>
    <col min="16125" max="16125" width="4.28515625" style="1" customWidth="1"/>
    <col min="16126" max="16126" width="5.42578125" style="1" customWidth="1"/>
    <col min="16127" max="16127" width="5.5703125" style="1" customWidth="1"/>
    <col min="16128" max="16128" width="29.5703125" style="1" customWidth="1"/>
    <col min="16129" max="16129" width="10" style="1" customWidth="1"/>
    <col min="16130" max="16130" width="9.28515625" style="1" customWidth="1"/>
    <col min="16131" max="16131" width="8.85546875" style="1" customWidth="1"/>
    <col min="16132" max="16132" width="9.5703125" style="1" customWidth="1"/>
    <col min="16133" max="16133" width="9.140625" style="1"/>
    <col min="16134" max="16134" width="10.140625" style="1" customWidth="1"/>
    <col min="16135" max="16135" width="7.7109375" style="1" customWidth="1"/>
    <col min="16136" max="16136" width="8.42578125" style="1" customWidth="1"/>
    <col min="16137" max="16137" width="8.5703125" style="1" customWidth="1"/>
    <col min="16138" max="16138" width="8.42578125" style="1" customWidth="1"/>
    <col min="16139" max="16384" width="9.140625" style="1"/>
  </cols>
  <sheetData>
    <row r="1" spans="1:14" s="12" customFormat="1" ht="25.5" thickBot="1" x14ac:dyDescent="0.3">
      <c r="A1" s="4"/>
      <c r="B1" s="5"/>
      <c r="C1" s="6" t="s">
        <v>0</v>
      </c>
      <c r="D1" s="7" t="s">
        <v>178</v>
      </c>
      <c r="E1" s="582" t="s">
        <v>183</v>
      </c>
      <c r="F1" s="8" t="s">
        <v>179</v>
      </c>
      <c r="G1" s="9" t="s">
        <v>180</v>
      </c>
      <c r="H1" s="10" t="s">
        <v>1</v>
      </c>
      <c r="I1" s="11" t="s">
        <v>2</v>
      </c>
      <c r="J1" s="11" t="s">
        <v>181</v>
      </c>
    </row>
    <row r="2" spans="1:14" ht="13.5" thickBot="1" x14ac:dyDescent="0.25">
      <c r="A2" s="13"/>
      <c r="B2" s="14"/>
      <c r="C2" s="15" t="s">
        <v>3</v>
      </c>
      <c r="D2" s="16">
        <f t="shared" ref="D2:I2" si="0">SUM(D3:D6)</f>
        <v>30328</v>
      </c>
      <c r="E2" s="17">
        <f t="shared" si="0"/>
        <v>16447</v>
      </c>
      <c r="F2" s="20">
        <f t="shared" si="0"/>
        <v>15735</v>
      </c>
      <c r="G2" s="19">
        <f t="shared" ref="G2:G15" si="1">F2-E2</f>
        <v>-712</v>
      </c>
      <c r="H2" s="18">
        <f t="shared" si="0"/>
        <v>12685</v>
      </c>
      <c r="I2" s="19">
        <f t="shared" si="0"/>
        <v>12685</v>
      </c>
      <c r="J2" s="19">
        <f>SUM(J3:J6)</f>
        <v>12685</v>
      </c>
    </row>
    <row r="3" spans="1:14" x14ac:dyDescent="0.2">
      <c r="A3" s="21" t="s">
        <v>4</v>
      </c>
      <c r="B3" s="22"/>
      <c r="C3" s="23" t="s">
        <v>5</v>
      </c>
      <c r="D3" s="24">
        <f>SUM(D36+D119+D136+D236+D328)</f>
        <v>8243</v>
      </c>
      <c r="E3" s="25">
        <f>SUM(E36+E119+E136+E236+E328)</f>
        <v>4840</v>
      </c>
      <c r="F3" s="26">
        <f>SUM(F37+F119+F136+F236+F328)</f>
        <v>4770</v>
      </c>
      <c r="G3" s="27">
        <f t="shared" si="1"/>
        <v>-70</v>
      </c>
      <c r="H3" s="581">
        <f>SUM(H37+H119+H136+H236+H328)</f>
        <v>4720</v>
      </c>
      <c r="I3" s="581">
        <f>SUM(I37+I119+I136+I236+I328)</f>
        <v>4720</v>
      </c>
      <c r="J3" s="581">
        <f>SUM(J37+J119+J136+J236+J328)</f>
        <v>4720</v>
      </c>
    </row>
    <row r="4" spans="1:14" x14ac:dyDescent="0.2">
      <c r="A4" s="21" t="s">
        <v>6</v>
      </c>
      <c r="B4" s="22"/>
      <c r="C4" s="23" t="s">
        <v>7</v>
      </c>
      <c r="D4" s="28">
        <f t="shared" ref="D4:F4" si="2">SUM(D28)</f>
        <v>0</v>
      </c>
      <c r="E4" s="29">
        <f t="shared" si="2"/>
        <v>0</v>
      </c>
      <c r="F4" s="30">
        <f t="shared" si="2"/>
        <v>0</v>
      </c>
      <c r="G4" s="31">
        <f t="shared" si="1"/>
        <v>0</v>
      </c>
      <c r="H4" s="28">
        <f>SUM(H28)</f>
        <v>0</v>
      </c>
      <c r="I4" s="29">
        <f>SUM(I28)</f>
        <v>0</v>
      </c>
      <c r="J4" s="29">
        <f>SUM(J28)</f>
        <v>0</v>
      </c>
    </row>
    <row r="5" spans="1:14" x14ac:dyDescent="0.2">
      <c r="A5" s="32" t="s">
        <v>8</v>
      </c>
      <c r="B5" s="33"/>
      <c r="C5" s="34" t="s">
        <v>9</v>
      </c>
      <c r="D5" s="35">
        <f>SUM(D45+D128+D143+D177+D255+D306+D338+D419+D502)</f>
        <v>14588</v>
      </c>
      <c r="E5" s="36">
        <f>SUM(E45+E128+E143+E177+E255+E306+E338+E419+E502)</f>
        <v>11607</v>
      </c>
      <c r="F5" s="37">
        <f>SUM(F45+F128+F143+F177+F255+F306+F338+F419+F502)</f>
        <v>10965</v>
      </c>
      <c r="G5" s="31">
        <f t="shared" si="1"/>
        <v>-642</v>
      </c>
      <c r="H5" s="35">
        <f>SUM(H45+H128+H143+H177+H255+H306+H338+H419+H502)</f>
        <v>7965</v>
      </c>
      <c r="I5" s="36">
        <f>SUM(I45+I128+I143+I177+I255+I306+I338+I419+I502)</f>
        <v>7965</v>
      </c>
      <c r="J5" s="36">
        <f>SUM(J45+J128+J143+J177+J255+J306+J338+J419+J502)</f>
        <v>7965</v>
      </c>
    </row>
    <row r="6" spans="1:14" ht="13.5" thickBot="1" x14ac:dyDescent="0.25">
      <c r="A6" s="32" t="s">
        <v>10</v>
      </c>
      <c r="B6" s="38"/>
      <c r="C6" s="34" t="s">
        <v>11</v>
      </c>
      <c r="D6" s="39">
        <f t="shared" ref="D6:F6" si="3">SUM(D55)</f>
        <v>7497</v>
      </c>
      <c r="E6" s="40">
        <f t="shared" si="3"/>
        <v>0</v>
      </c>
      <c r="F6" s="43">
        <f t="shared" si="3"/>
        <v>0</v>
      </c>
      <c r="G6" s="31">
        <f t="shared" si="1"/>
        <v>0</v>
      </c>
      <c r="H6" s="39">
        <f>SUM(H55)</f>
        <v>0</v>
      </c>
      <c r="I6" s="40">
        <f>SUM(I55)</f>
        <v>0</v>
      </c>
      <c r="J6" s="40">
        <f>SUM(J55)</f>
        <v>0</v>
      </c>
    </row>
    <row r="7" spans="1:14" ht="13.5" thickBot="1" x14ac:dyDescent="0.25">
      <c r="A7" s="13"/>
      <c r="B7" s="44"/>
      <c r="C7" s="45" t="s">
        <v>12</v>
      </c>
      <c r="D7" s="16">
        <f t="shared" ref="D7:F7" si="4">SUM(D8:D10)</f>
        <v>169829</v>
      </c>
      <c r="E7" s="17">
        <f t="shared" ref="E7" si="5">SUM(E8:E10)</f>
        <v>121664</v>
      </c>
      <c r="F7" s="20">
        <f t="shared" si="4"/>
        <v>114360</v>
      </c>
      <c r="G7" s="19">
        <f t="shared" si="1"/>
        <v>-7304</v>
      </c>
      <c r="H7" s="19">
        <f>SUM(H8:H10)</f>
        <v>103171</v>
      </c>
      <c r="I7" s="19">
        <f>SUM(I8:I10)</f>
        <v>104352</v>
      </c>
      <c r="J7" s="19">
        <f>SUM(J8:J10)</f>
        <v>105533</v>
      </c>
    </row>
    <row r="8" spans="1:14" x14ac:dyDescent="0.2">
      <c r="A8" s="21" t="s">
        <v>13</v>
      </c>
      <c r="B8" s="46"/>
      <c r="C8" s="23" t="s">
        <v>14</v>
      </c>
      <c r="D8" s="47">
        <f>SUM(D80+D192+D204+D210+D262+D268+D281+D292+D314+D346+D354+D360+D368+D390+D399+D432+D464+D491)</f>
        <v>108515</v>
      </c>
      <c r="E8" s="47">
        <f>SUM(E80+E192+E204+E210+E262+E268+E281+E292+E314+E346+E354+E360+E368+E390+E399+E432+E464+E491)</f>
        <v>110521</v>
      </c>
      <c r="F8" s="48">
        <f>SUM(F80+F192+F204+F210+F262+F268+F281+F292+F314+F346+F354+F360+F368+F390+F399+F432+F464+F491)</f>
        <v>107843</v>
      </c>
      <c r="G8" s="27">
        <f t="shared" si="1"/>
        <v>-2678</v>
      </c>
      <c r="H8" s="47">
        <f>SUM(H80+H192+H204+H210+H262+H268+H281+H292+H314+H346+H354+H360+H368+H390+H399+H432+H464+H491)</f>
        <v>101592</v>
      </c>
      <c r="I8" s="47">
        <f>SUM(I80+I192+I204+I210+I262+I268+I281+I292+I314+I346+I354+I360+I368+I390+I399+I432+I464+I491)</f>
        <v>102773</v>
      </c>
      <c r="J8" s="47">
        <f>SUM(J80+J192+J204+J210+J262+J268+J281+J292+J314+J346+J354+J360+J368+J390+J399+J432+J464+J491)</f>
        <v>103954</v>
      </c>
    </row>
    <row r="9" spans="1:14" x14ac:dyDescent="0.2">
      <c r="A9" s="32" t="s">
        <v>15</v>
      </c>
      <c r="B9" s="33"/>
      <c r="C9" s="34" t="s">
        <v>16</v>
      </c>
      <c r="D9" s="50">
        <f>SUM(D224+D377+D481+D438+D86)</f>
        <v>59108</v>
      </c>
      <c r="E9" s="50">
        <f>SUM(E224+E377+E481+E438+E86)</f>
        <v>9595</v>
      </c>
      <c r="F9" s="51">
        <f>SUM(F224+F377+F481+F438)</f>
        <v>4938</v>
      </c>
      <c r="G9" s="31">
        <f t="shared" si="1"/>
        <v>-4657</v>
      </c>
      <c r="H9" s="50">
        <f>SUM(H224+H377+H481+H438)</f>
        <v>0</v>
      </c>
      <c r="I9" s="50">
        <f>SUM(I224+I377+I481+I438)</f>
        <v>0</v>
      </c>
      <c r="J9" s="36">
        <f>SUM(J224+J377+J481+J438)</f>
        <v>0</v>
      </c>
      <c r="N9" s="52"/>
    </row>
    <row r="10" spans="1:14" ht="13.5" thickBot="1" x14ac:dyDescent="0.25">
      <c r="A10" s="53" t="s">
        <v>17</v>
      </c>
      <c r="B10" s="54"/>
      <c r="C10" s="55" t="s">
        <v>18</v>
      </c>
      <c r="D10" s="56">
        <f>SUM(D99)</f>
        <v>2206</v>
      </c>
      <c r="E10" s="57">
        <f t="shared" ref="E10:I10" si="6">SUM(E99)</f>
        <v>1548</v>
      </c>
      <c r="F10" s="60">
        <f t="shared" si="6"/>
        <v>1579</v>
      </c>
      <c r="G10" s="59">
        <f t="shared" si="1"/>
        <v>31</v>
      </c>
      <c r="H10" s="61">
        <f t="shared" si="6"/>
        <v>1579</v>
      </c>
      <c r="I10" s="62">
        <f t="shared" si="6"/>
        <v>1579</v>
      </c>
      <c r="J10" s="63">
        <f>SUM(J99)</f>
        <v>1579</v>
      </c>
    </row>
    <row r="11" spans="1:14" ht="13.5" thickBot="1" x14ac:dyDescent="0.25">
      <c r="A11" s="13"/>
      <c r="B11" s="44"/>
      <c r="C11" s="64" t="s">
        <v>19</v>
      </c>
      <c r="D11" s="16">
        <f t="shared" ref="D11:F11" si="7">D2-D7</f>
        <v>-139501</v>
      </c>
      <c r="E11" s="17">
        <f t="shared" si="7"/>
        <v>-105217</v>
      </c>
      <c r="F11" s="20">
        <f t="shared" si="7"/>
        <v>-98625</v>
      </c>
      <c r="G11" s="19">
        <f t="shared" si="1"/>
        <v>6592</v>
      </c>
      <c r="H11" s="19">
        <f>H2-H7</f>
        <v>-90486</v>
      </c>
      <c r="I11" s="19">
        <f>I2-I7</f>
        <v>-91667</v>
      </c>
      <c r="J11" s="19">
        <f>J2-J7</f>
        <v>-92848</v>
      </c>
    </row>
    <row r="12" spans="1:14" ht="13.5" thickBot="1" x14ac:dyDescent="0.25">
      <c r="A12" s="13"/>
      <c r="B12" s="65"/>
      <c r="C12" s="66" t="s">
        <v>20</v>
      </c>
      <c r="D12" s="16">
        <f t="shared" ref="D12:F12" si="8">SUM(D13+D14)</f>
        <v>151054</v>
      </c>
      <c r="E12" s="17">
        <f t="shared" si="8"/>
        <v>105217</v>
      </c>
      <c r="F12" s="20">
        <f t="shared" si="8"/>
        <v>98625</v>
      </c>
      <c r="G12" s="19">
        <f t="shared" si="1"/>
        <v>-6592</v>
      </c>
      <c r="H12" s="19">
        <f>SUM(H13+H14)</f>
        <v>90486</v>
      </c>
      <c r="I12" s="19">
        <f>SUM(I13+I14)</f>
        <v>91667</v>
      </c>
      <c r="J12" s="19">
        <f>SUM(J13+J14)</f>
        <v>92848</v>
      </c>
    </row>
    <row r="13" spans="1:14" x14ac:dyDescent="0.2">
      <c r="A13" s="67" t="s">
        <v>21</v>
      </c>
      <c r="B13" s="68"/>
      <c r="C13" s="34" t="s">
        <v>22</v>
      </c>
      <c r="D13" s="69">
        <f t="shared" ref="D13:F13" si="9">SUM(-D103)</f>
        <v>-1621</v>
      </c>
      <c r="E13" s="70">
        <f t="shared" ref="E13" si="10">SUM(-E103)</f>
        <v>-1548</v>
      </c>
      <c r="F13" s="73">
        <f t="shared" si="9"/>
        <v>-1579</v>
      </c>
      <c r="G13" s="72">
        <f t="shared" si="1"/>
        <v>-31</v>
      </c>
      <c r="H13" s="72">
        <f>SUM(-H103)</f>
        <v>-1579</v>
      </c>
      <c r="I13" s="72">
        <f>SUM(-I103)</f>
        <v>-1579</v>
      </c>
      <c r="J13" s="72">
        <f>SUM(-J103)</f>
        <v>-1579</v>
      </c>
    </row>
    <row r="14" spans="1:14" ht="13.5" thickBot="1" x14ac:dyDescent="0.25">
      <c r="A14" s="74" t="s">
        <v>23</v>
      </c>
      <c r="B14" s="38"/>
      <c r="C14" s="55" t="s">
        <v>24</v>
      </c>
      <c r="D14" s="35">
        <f>SUM(D60)</f>
        <v>152675</v>
      </c>
      <c r="E14" s="36">
        <f t="shared" ref="E14:I14" si="11">SUM(E60)</f>
        <v>106765</v>
      </c>
      <c r="F14" s="37">
        <f t="shared" si="11"/>
        <v>100204</v>
      </c>
      <c r="G14" s="59">
        <f t="shared" si="1"/>
        <v>-6561</v>
      </c>
      <c r="H14" s="75">
        <f t="shared" si="11"/>
        <v>92065</v>
      </c>
      <c r="I14" s="62">
        <f t="shared" si="11"/>
        <v>93246</v>
      </c>
      <c r="J14" s="63">
        <f>SUM(J60)</f>
        <v>94427</v>
      </c>
    </row>
    <row r="15" spans="1:14" ht="13.5" thickBot="1" x14ac:dyDescent="0.25">
      <c r="A15" s="76"/>
      <c r="B15" s="77"/>
      <c r="C15" s="78" t="s">
        <v>25</v>
      </c>
      <c r="D15" s="16">
        <f t="shared" ref="D15:F15" si="12">D12+D11</f>
        <v>11553</v>
      </c>
      <c r="E15" s="17">
        <f>E12+E11</f>
        <v>0</v>
      </c>
      <c r="F15" s="20">
        <f t="shared" si="12"/>
        <v>0</v>
      </c>
      <c r="G15" s="19">
        <f t="shared" si="1"/>
        <v>0</v>
      </c>
      <c r="H15" s="19">
        <f>H12+H11</f>
        <v>0</v>
      </c>
      <c r="I15" s="19">
        <f>I12+I11</f>
        <v>0</v>
      </c>
      <c r="J15" s="19">
        <f>J12+J11</f>
        <v>0</v>
      </c>
    </row>
    <row r="16" spans="1:14" x14ac:dyDescent="0.2">
      <c r="A16" s="46"/>
      <c r="B16" s="46"/>
      <c r="C16" s="1105"/>
      <c r="D16" s="81"/>
      <c r="E16" s="81"/>
      <c r="F16" s="81"/>
      <c r="G16" s="82"/>
      <c r="H16" s="82"/>
      <c r="I16" s="82"/>
      <c r="J16" s="82"/>
    </row>
    <row r="17" spans="1:14" x14ac:dyDescent="0.2">
      <c r="A17" s="46"/>
      <c r="B17" s="46"/>
      <c r="C17" s="1105"/>
      <c r="D17" s="81"/>
      <c r="E17" s="81"/>
      <c r="F17" s="81"/>
      <c r="G17" s="82"/>
      <c r="H17" s="82"/>
      <c r="I17" s="82"/>
      <c r="J17" s="82"/>
    </row>
    <row r="18" spans="1:14" x14ac:dyDescent="0.2">
      <c r="A18" s="46"/>
      <c r="B18" s="46"/>
      <c r="C18" s="79"/>
      <c r="D18" s="80"/>
      <c r="E18" s="80"/>
      <c r="F18" s="80"/>
      <c r="G18" s="82"/>
      <c r="H18" s="82"/>
      <c r="I18" s="82"/>
      <c r="J18" s="82"/>
    </row>
    <row r="19" spans="1:14" ht="15" x14ac:dyDescent="0.25">
      <c r="A19" s="83" t="s">
        <v>26</v>
      </c>
      <c r="B19" s="84"/>
      <c r="C19" s="83"/>
      <c r="D19" s="85"/>
      <c r="E19" s="86"/>
      <c r="F19" s="86"/>
      <c r="G19" s="86"/>
      <c r="H19" s="87"/>
      <c r="I19" s="87"/>
      <c r="J19" s="87"/>
    </row>
    <row r="20" spans="1:14" ht="13.5" thickBot="1" x14ac:dyDescent="0.25">
      <c r="A20" s="88"/>
      <c r="B20" s="89"/>
      <c r="C20" s="88"/>
      <c r="D20" s="90"/>
      <c r="E20" s="86"/>
      <c r="F20" s="86"/>
      <c r="G20" s="86"/>
      <c r="H20" s="87"/>
      <c r="I20" s="87"/>
      <c r="J20" s="87"/>
    </row>
    <row r="21" spans="1:14" ht="13.5" thickBot="1" x14ac:dyDescent="0.25">
      <c r="A21" s="91"/>
      <c r="B21" s="92"/>
      <c r="C21" s="92"/>
      <c r="D21" s="93"/>
      <c r="E21" s="95"/>
      <c r="F21" s="95"/>
      <c r="G21" s="95"/>
      <c r="H21" s="96"/>
      <c r="I21" s="96"/>
      <c r="J21" s="97"/>
    </row>
    <row r="22" spans="1:14" ht="13.5" thickBot="1" x14ac:dyDescent="0.25">
      <c r="A22" s="98"/>
      <c r="B22" s="99"/>
      <c r="C22" s="15" t="s">
        <v>27</v>
      </c>
      <c r="D22" s="100"/>
      <c r="E22" s="102"/>
      <c r="F22" s="102"/>
      <c r="G22" s="102"/>
      <c r="H22" s="99"/>
      <c r="I22" s="99"/>
      <c r="J22" s="103"/>
      <c r="L22" s="104"/>
      <c r="M22" s="104"/>
      <c r="N22" s="104"/>
    </row>
    <row r="23" spans="1:14" x14ac:dyDescent="0.2">
      <c r="A23" s="98"/>
      <c r="B23" s="105"/>
      <c r="C23" s="105" t="s">
        <v>28</v>
      </c>
      <c r="D23" s="106"/>
      <c r="E23" s="102"/>
      <c r="F23" s="102"/>
      <c r="G23" s="102"/>
      <c r="H23" s="99"/>
      <c r="I23" s="99"/>
      <c r="J23" s="103"/>
      <c r="L23" s="104"/>
      <c r="M23" s="104"/>
      <c r="N23" s="104"/>
    </row>
    <row r="24" spans="1:14" ht="13.5" thickBot="1" x14ac:dyDescent="0.25">
      <c r="A24" s="107"/>
      <c r="B24" s="108"/>
      <c r="C24" s="108"/>
      <c r="D24" s="109"/>
      <c r="E24" s="110"/>
      <c r="F24" s="110"/>
      <c r="G24" s="110"/>
      <c r="H24" s="111"/>
      <c r="I24" s="111"/>
      <c r="J24" s="112"/>
      <c r="L24" s="104"/>
      <c r="M24" s="104"/>
      <c r="N24" s="104"/>
    </row>
    <row r="25" spans="1:14" s="12" customFormat="1" ht="25.5" thickBot="1" x14ac:dyDescent="0.3">
      <c r="A25" s="4"/>
      <c r="B25" s="5"/>
      <c r="C25" s="6" t="s">
        <v>0</v>
      </c>
      <c r="D25" s="7" t="s">
        <v>178</v>
      </c>
      <c r="E25" s="582" t="s">
        <v>183</v>
      </c>
      <c r="F25" s="8" t="s">
        <v>179</v>
      </c>
      <c r="G25" s="9" t="s">
        <v>180</v>
      </c>
      <c r="H25" s="10" t="s">
        <v>1</v>
      </c>
      <c r="I25" s="11" t="s">
        <v>2</v>
      </c>
      <c r="J25" s="11" t="s">
        <v>181</v>
      </c>
    </row>
    <row r="26" spans="1:14" x14ac:dyDescent="0.2">
      <c r="A26" s="113">
        <v>1111</v>
      </c>
      <c r="B26" s="114"/>
      <c r="C26" s="115" t="s">
        <v>29</v>
      </c>
      <c r="D26" s="116">
        <v>0</v>
      </c>
      <c r="E26" s="25">
        <v>0</v>
      </c>
      <c r="F26" s="117">
        <v>0</v>
      </c>
      <c r="G26" s="118">
        <f t="shared" ref="G26:G35" si="13">F26-E26</f>
        <v>0</v>
      </c>
      <c r="H26" s="25">
        <v>0</v>
      </c>
      <c r="I26" s="25">
        <v>0</v>
      </c>
      <c r="J26" s="25">
        <v>0</v>
      </c>
      <c r="L26" s="104"/>
      <c r="M26" s="104"/>
      <c r="N26" s="104"/>
    </row>
    <row r="27" spans="1:14" ht="13.5" thickBot="1" x14ac:dyDescent="0.25">
      <c r="A27" s="119">
        <v>1211</v>
      </c>
      <c r="B27" s="120"/>
      <c r="C27" s="121" t="s">
        <v>30</v>
      </c>
      <c r="D27" s="122">
        <v>0</v>
      </c>
      <c r="E27" s="29">
        <v>0</v>
      </c>
      <c r="F27" s="123">
        <v>0</v>
      </c>
      <c r="G27" s="58">
        <f t="shared" si="13"/>
        <v>0</v>
      </c>
      <c r="H27" s="29">
        <v>0</v>
      </c>
      <c r="I27" s="29">
        <v>0</v>
      </c>
      <c r="J27" s="29">
        <v>0</v>
      </c>
      <c r="L27" s="104"/>
      <c r="M27" s="104"/>
      <c r="N27" s="104"/>
    </row>
    <row r="28" spans="1:14" ht="13.5" thickBot="1" x14ac:dyDescent="0.25">
      <c r="A28" s="124"/>
      <c r="B28" s="125"/>
      <c r="C28" s="126" t="s">
        <v>31</v>
      </c>
      <c r="D28" s="17">
        <f t="shared" ref="D28:F28" si="14">SUM(D26:D27)</f>
        <v>0</v>
      </c>
      <c r="E28" s="17">
        <f t="shared" ref="E28" si="15">SUM(E26:E27)</f>
        <v>0</v>
      </c>
      <c r="F28" s="128">
        <f t="shared" si="14"/>
        <v>0</v>
      </c>
      <c r="G28" s="18">
        <f t="shared" si="13"/>
        <v>0</v>
      </c>
      <c r="H28" s="17">
        <f>SUM(H26:H27)</f>
        <v>0</v>
      </c>
      <c r="I28" s="129">
        <f>SUM(I26:I27)</f>
        <v>0</v>
      </c>
      <c r="J28" s="17">
        <f>SUM(J26:J27)</f>
        <v>0</v>
      </c>
      <c r="L28" s="104"/>
      <c r="M28" s="104"/>
      <c r="N28" s="104"/>
    </row>
    <row r="29" spans="1:14" x14ac:dyDescent="0.2">
      <c r="A29" s="130">
        <v>1341</v>
      </c>
      <c r="B29" s="131"/>
      <c r="C29" s="132" t="s">
        <v>32</v>
      </c>
      <c r="D29" s="133">
        <v>1118</v>
      </c>
      <c r="E29" s="134">
        <v>1100</v>
      </c>
      <c r="F29" s="137">
        <v>1080</v>
      </c>
      <c r="G29" s="71">
        <f t="shared" si="13"/>
        <v>-20</v>
      </c>
      <c r="H29" s="138">
        <v>1080</v>
      </c>
      <c r="I29" s="136">
        <v>1080</v>
      </c>
      <c r="J29" s="138">
        <v>1080</v>
      </c>
      <c r="L29" s="104"/>
      <c r="M29" s="104"/>
      <c r="N29" s="104"/>
    </row>
    <row r="30" spans="1:14" x14ac:dyDescent="0.2">
      <c r="A30" s="139">
        <v>1343</v>
      </c>
      <c r="B30" s="140"/>
      <c r="C30" s="141" t="s">
        <v>33</v>
      </c>
      <c r="D30" s="142">
        <v>1473</v>
      </c>
      <c r="E30" s="143">
        <v>1400</v>
      </c>
      <c r="F30" s="146">
        <v>1300</v>
      </c>
      <c r="G30" s="147">
        <f t="shared" si="13"/>
        <v>-100</v>
      </c>
      <c r="H30" s="148">
        <v>1300</v>
      </c>
      <c r="I30" s="145">
        <v>1300</v>
      </c>
      <c r="J30" s="148">
        <v>1300</v>
      </c>
      <c r="L30" s="104"/>
      <c r="M30" s="104"/>
      <c r="N30" s="104"/>
    </row>
    <row r="31" spans="1:14" x14ac:dyDescent="0.2">
      <c r="A31" s="139">
        <v>1345</v>
      </c>
      <c r="B31" s="140"/>
      <c r="C31" s="141" t="s">
        <v>34</v>
      </c>
      <c r="D31" s="142">
        <v>1381</v>
      </c>
      <c r="E31" s="143">
        <v>1000</v>
      </c>
      <c r="F31" s="146">
        <v>1100</v>
      </c>
      <c r="G31" s="147">
        <f t="shared" si="13"/>
        <v>100</v>
      </c>
      <c r="H31" s="148">
        <v>1100</v>
      </c>
      <c r="I31" s="145">
        <v>1100</v>
      </c>
      <c r="J31" s="148">
        <v>1100</v>
      </c>
      <c r="L31" s="104"/>
      <c r="M31" s="104"/>
      <c r="N31" s="104"/>
    </row>
    <row r="32" spans="1:14" x14ac:dyDescent="0.2">
      <c r="A32" s="139">
        <v>1347</v>
      </c>
      <c r="B32" s="140"/>
      <c r="C32" s="141" t="s">
        <v>35</v>
      </c>
      <c r="D32" s="142">
        <v>2610</v>
      </c>
      <c r="E32" s="143">
        <v>0</v>
      </c>
      <c r="F32" s="146">
        <v>0</v>
      </c>
      <c r="G32" s="147">
        <f t="shared" si="13"/>
        <v>0</v>
      </c>
      <c r="H32" s="148">
        <v>0</v>
      </c>
      <c r="I32" s="145">
        <v>0</v>
      </c>
      <c r="J32" s="148">
        <v>0</v>
      </c>
      <c r="L32" s="104"/>
      <c r="M32" s="104"/>
      <c r="N32" s="104"/>
    </row>
    <row r="33" spans="1:14" x14ac:dyDescent="0.2">
      <c r="A33" s="139">
        <v>1349</v>
      </c>
      <c r="B33" s="140"/>
      <c r="C33" s="141" t="s">
        <v>36</v>
      </c>
      <c r="D33" s="142">
        <v>0</v>
      </c>
      <c r="E33" s="143">
        <v>0</v>
      </c>
      <c r="F33" s="146">
        <v>0</v>
      </c>
      <c r="G33" s="147">
        <f t="shared" si="13"/>
        <v>0</v>
      </c>
      <c r="H33" s="148">
        <v>0</v>
      </c>
      <c r="I33" s="145">
        <v>0</v>
      </c>
      <c r="J33" s="148">
        <v>0</v>
      </c>
      <c r="L33" s="104"/>
      <c r="M33" s="104"/>
      <c r="N33" s="104"/>
    </row>
    <row r="34" spans="1:14" x14ac:dyDescent="0.2">
      <c r="A34" s="139">
        <v>1351</v>
      </c>
      <c r="B34" s="140"/>
      <c r="C34" s="149" t="s">
        <v>37</v>
      </c>
      <c r="D34" s="150">
        <v>0</v>
      </c>
      <c r="E34" s="143">
        <v>0</v>
      </c>
      <c r="F34" s="146">
        <v>0</v>
      </c>
      <c r="G34" s="147">
        <f t="shared" si="13"/>
        <v>0</v>
      </c>
      <c r="H34" s="148">
        <v>0</v>
      </c>
      <c r="I34" s="145">
        <v>0</v>
      </c>
      <c r="J34" s="148">
        <v>0</v>
      </c>
      <c r="L34" s="104"/>
      <c r="M34" s="104"/>
      <c r="N34" s="104"/>
    </row>
    <row r="35" spans="1:14" x14ac:dyDescent="0.2">
      <c r="A35" s="151">
        <v>1361</v>
      </c>
      <c r="B35" s="152"/>
      <c r="C35" s="153" t="s">
        <v>184</v>
      </c>
      <c r="D35" s="150">
        <v>95</v>
      </c>
      <c r="E35" s="154">
        <v>0</v>
      </c>
      <c r="F35" s="155">
        <v>0</v>
      </c>
      <c r="G35" s="147">
        <f t="shared" si="13"/>
        <v>0</v>
      </c>
      <c r="H35" s="156">
        <v>0</v>
      </c>
      <c r="I35" s="75">
        <v>0</v>
      </c>
      <c r="J35" s="156">
        <v>0</v>
      </c>
      <c r="L35" s="104"/>
      <c r="M35" s="104"/>
      <c r="N35" s="104"/>
    </row>
    <row r="36" spans="1:14" ht="13.5" thickBot="1" x14ac:dyDescent="0.25">
      <c r="A36" s="119"/>
      <c r="B36" s="157"/>
      <c r="C36" s="158" t="s">
        <v>38</v>
      </c>
      <c r="D36" s="159">
        <f t="shared" ref="D36:G36" si="16">SUM(D29:D35)</f>
        <v>6677</v>
      </c>
      <c r="E36" s="160">
        <f t="shared" si="16"/>
        <v>3500</v>
      </c>
      <c r="F36" s="161">
        <v>0</v>
      </c>
      <c r="G36" s="162">
        <f t="shared" si="16"/>
        <v>-20</v>
      </c>
      <c r="H36" s="163">
        <v>0</v>
      </c>
      <c r="I36" s="164">
        <v>0</v>
      </c>
      <c r="J36" s="163">
        <v>0</v>
      </c>
      <c r="L36" s="104"/>
      <c r="M36" s="104"/>
      <c r="N36" s="104"/>
    </row>
    <row r="37" spans="1:14" ht="13.5" thickBot="1" x14ac:dyDescent="0.25">
      <c r="A37" s="124"/>
      <c r="B37" s="125"/>
      <c r="C37" s="126" t="s">
        <v>39</v>
      </c>
      <c r="D37" s="165">
        <f t="shared" ref="D37:G37" si="17">SUM(D28+D36)</f>
        <v>6677</v>
      </c>
      <c r="E37" s="165">
        <f t="shared" si="17"/>
        <v>3500</v>
      </c>
      <c r="F37" s="167">
        <f>SUM(F29:F36)</f>
        <v>3480</v>
      </c>
      <c r="G37" s="168">
        <f t="shared" si="17"/>
        <v>-20</v>
      </c>
      <c r="H37" s="166">
        <f>SUM(H29:H36)</f>
        <v>3480</v>
      </c>
      <c r="I37" s="127">
        <f>SUM(I29:I36)</f>
        <v>3480</v>
      </c>
      <c r="J37" s="166">
        <f>SUM(J29:J36)</f>
        <v>3480</v>
      </c>
      <c r="L37" s="104"/>
      <c r="M37" s="104"/>
      <c r="N37" s="104"/>
    </row>
    <row r="38" spans="1:14" x14ac:dyDescent="0.2">
      <c r="A38" s="91"/>
      <c r="B38" s="92"/>
      <c r="C38" s="92"/>
      <c r="D38" s="93"/>
      <c r="E38" s="95"/>
      <c r="F38" s="95"/>
      <c r="G38" s="95"/>
      <c r="H38" s="96"/>
      <c r="I38" s="96"/>
      <c r="J38" s="97"/>
      <c r="L38" s="104"/>
      <c r="M38" s="104"/>
      <c r="N38" s="104"/>
    </row>
    <row r="39" spans="1:14" x14ac:dyDescent="0.2">
      <c r="A39" s="98"/>
      <c r="B39" s="105"/>
      <c r="C39" s="105" t="s">
        <v>40</v>
      </c>
      <c r="D39" s="106"/>
      <c r="E39" s="102"/>
      <c r="F39" s="102"/>
      <c r="G39" s="102"/>
      <c r="H39" s="99"/>
      <c r="I39" s="99"/>
      <c r="J39" s="103"/>
      <c r="L39" s="104"/>
      <c r="M39" s="104"/>
      <c r="N39" s="104"/>
    </row>
    <row r="40" spans="1:14" ht="13.5" thickBot="1" x14ac:dyDescent="0.25">
      <c r="A40" s="107"/>
      <c r="B40" s="108"/>
      <c r="C40" s="108"/>
      <c r="D40" s="109"/>
      <c r="E40" s="110"/>
      <c r="F40" s="110"/>
      <c r="G40" s="110"/>
      <c r="H40" s="111"/>
      <c r="I40" s="111"/>
      <c r="J40" s="112"/>
      <c r="L40" s="104"/>
      <c r="M40" s="104"/>
      <c r="N40" s="104"/>
    </row>
    <row r="41" spans="1:14" s="12" customFormat="1" ht="25.5" thickBot="1" x14ac:dyDescent="0.3">
      <c r="A41" s="4"/>
      <c r="B41" s="5"/>
      <c r="C41" s="6" t="s">
        <v>0</v>
      </c>
      <c r="D41" s="7" t="s">
        <v>178</v>
      </c>
      <c r="E41" s="582" t="s">
        <v>183</v>
      </c>
      <c r="F41" s="8" t="s">
        <v>179</v>
      </c>
      <c r="G41" s="9" t="s">
        <v>180</v>
      </c>
      <c r="H41" s="11" t="s">
        <v>1</v>
      </c>
      <c r="I41" s="11" t="s">
        <v>2</v>
      </c>
      <c r="J41" s="11" t="s">
        <v>181</v>
      </c>
    </row>
    <row r="42" spans="1:14" x14ac:dyDescent="0.2">
      <c r="A42" s="171">
        <v>2343</v>
      </c>
      <c r="B42" s="172">
        <v>2119</v>
      </c>
      <c r="C42" s="173" t="s">
        <v>41</v>
      </c>
      <c r="D42" s="133">
        <v>2</v>
      </c>
      <c r="E42" s="70">
        <v>2</v>
      </c>
      <c r="F42" s="174">
        <v>2</v>
      </c>
      <c r="G42" s="71">
        <f>F42-E42</f>
        <v>0</v>
      </c>
      <c r="H42" s="70">
        <v>2</v>
      </c>
      <c r="I42" s="70">
        <v>2</v>
      </c>
      <c r="J42" s="70">
        <v>2</v>
      </c>
      <c r="L42" s="104"/>
      <c r="M42" s="104"/>
      <c r="N42" s="104"/>
    </row>
    <row r="43" spans="1:14" x14ac:dyDescent="0.2">
      <c r="A43" s="151">
        <v>2141</v>
      </c>
      <c r="B43" s="152">
        <v>6310</v>
      </c>
      <c r="C43" s="153" t="s">
        <v>42</v>
      </c>
      <c r="D43" s="150">
        <v>41</v>
      </c>
      <c r="E43" s="36">
        <v>50</v>
      </c>
      <c r="F43" s="176">
        <v>50</v>
      </c>
      <c r="G43" s="147">
        <f>F43-E43</f>
        <v>0</v>
      </c>
      <c r="H43" s="36">
        <v>50</v>
      </c>
      <c r="I43" s="36">
        <v>50</v>
      </c>
      <c r="J43" s="36">
        <v>50</v>
      </c>
      <c r="L43" s="104"/>
      <c r="M43" s="104"/>
      <c r="N43" s="104"/>
    </row>
    <row r="44" spans="1:14" ht="13.5" thickBot="1" x14ac:dyDescent="0.25">
      <c r="A44" s="177">
        <v>2212</v>
      </c>
      <c r="B44" s="178">
        <v>6409</v>
      </c>
      <c r="C44" s="179" t="s">
        <v>43</v>
      </c>
      <c r="D44" s="180">
        <v>7</v>
      </c>
      <c r="E44" s="29">
        <v>0</v>
      </c>
      <c r="F44" s="123">
        <v>0</v>
      </c>
      <c r="G44" s="147">
        <f>F44-E44</f>
        <v>0</v>
      </c>
      <c r="H44" s="29">
        <v>0</v>
      </c>
      <c r="I44" s="29">
        <v>0</v>
      </c>
      <c r="J44" s="29">
        <v>0</v>
      </c>
      <c r="L44" s="104"/>
      <c r="M44" s="104"/>
      <c r="N44" s="104"/>
    </row>
    <row r="45" spans="1:14" ht="13.5" thickBot="1" x14ac:dyDescent="0.25">
      <c r="A45" s="181"/>
      <c r="B45" s="182"/>
      <c r="C45" s="183" t="s">
        <v>39</v>
      </c>
      <c r="D45" s="19">
        <f t="shared" ref="D45:F45" si="18">SUM(D42:D44)</f>
        <v>50</v>
      </c>
      <c r="E45" s="17">
        <f t="shared" si="18"/>
        <v>52</v>
      </c>
      <c r="F45" s="128">
        <f t="shared" si="18"/>
        <v>52</v>
      </c>
      <c r="G45" s="185">
        <f>F45-E45</f>
        <v>0</v>
      </c>
      <c r="H45" s="19">
        <f>SUM(H42:H44)</f>
        <v>52</v>
      </c>
      <c r="I45" s="19">
        <f>SUM(I42:I44)</f>
        <v>52</v>
      </c>
      <c r="J45" s="19">
        <f>SUM(J42:J44)</f>
        <v>52</v>
      </c>
      <c r="L45" s="104"/>
      <c r="M45" s="104"/>
      <c r="N45" s="104"/>
    </row>
    <row r="46" spans="1:14" x14ac:dyDescent="0.2">
      <c r="A46" s="91"/>
      <c r="B46" s="186"/>
      <c r="C46" s="186"/>
      <c r="D46" s="187"/>
      <c r="E46" s="95"/>
      <c r="F46" s="95"/>
      <c r="G46" s="95"/>
      <c r="H46" s="96"/>
      <c r="I46" s="96"/>
      <c r="J46" s="97"/>
      <c r="L46" s="104"/>
      <c r="M46" s="104"/>
      <c r="N46" s="104"/>
    </row>
    <row r="47" spans="1:14" x14ac:dyDescent="0.2">
      <c r="A47" s="98"/>
      <c r="B47" s="105" t="s">
        <v>44</v>
      </c>
      <c r="C47" s="105"/>
      <c r="D47" s="106"/>
      <c r="E47" s="102"/>
      <c r="F47" s="102"/>
      <c r="G47" s="102"/>
      <c r="H47" s="99"/>
      <c r="I47" s="99"/>
      <c r="J47" s="103"/>
      <c r="L47" s="104"/>
      <c r="M47" s="104"/>
      <c r="N47" s="104"/>
    </row>
    <row r="48" spans="1:14" ht="13.5" thickBot="1" x14ac:dyDescent="0.25">
      <c r="A48" s="107"/>
      <c r="B48" s="108"/>
      <c r="C48" s="108"/>
      <c r="D48" s="109"/>
      <c r="E48" s="110"/>
      <c r="F48" s="110"/>
      <c r="G48" s="110"/>
      <c r="H48" s="111"/>
      <c r="I48" s="111"/>
      <c r="J48" s="112"/>
      <c r="L48" s="104"/>
      <c r="M48" s="104"/>
      <c r="N48" s="104"/>
    </row>
    <row r="49" spans="1:14" s="12" customFormat="1" ht="25.5" thickBot="1" x14ac:dyDescent="0.3">
      <c r="A49" s="4"/>
      <c r="B49" s="5"/>
      <c r="C49" s="6" t="s">
        <v>0</v>
      </c>
      <c r="D49" s="7" t="s">
        <v>178</v>
      </c>
      <c r="E49" s="582" t="s">
        <v>183</v>
      </c>
      <c r="F49" s="8" t="s">
        <v>179</v>
      </c>
      <c r="G49" s="9" t="s">
        <v>180</v>
      </c>
      <c r="H49" s="10" t="s">
        <v>1</v>
      </c>
      <c r="I49" s="11" t="s">
        <v>2</v>
      </c>
      <c r="J49" s="11" t="s">
        <v>181</v>
      </c>
    </row>
    <row r="50" spans="1:14" x14ac:dyDescent="0.2">
      <c r="A50" s="139">
        <v>4111</v>
      </c>
      <c r="B50" s="140"/>
      <c r="C50" s="141" t="s">
        <v>45</v>
      </c>
      <c r="D50" s="142">
        <v>1560</v>
      </c>
      <c r="E50" s="192">
        <v>0</v>
      </c>
      <c r="F50" s="193">
        <v>0</v>
      </c>
      <c r="G50" s="147">
        <f t="shared" ref="G50:G55" si="19">F50-E50</f>
        <v>0</v>
      </c>
      <c r="H50" s="150">
        <v>0</v>
      </c>
      <c r="I50" s="194">
        <v>0</v>
      </c>
      <c r="J50" s="150">
        <v>0</v>
      </c>
      <c r="L50" s="104"/>
      <c r="M50" s="104"/>
      <c r="N50" s="104"/>
    </row>
    <row r="51" spans="1:14" x14ac:dyDescent="0.2">
      <c r="A51" s="151">
        <v>4112</v>
      </c>
      <c r="B51" s="152"/>
      <c r="C51" s="153" t="s">
        <v>46</v>
      </c>
      <c r="D51" s="150">
        <v>0</v>
      </c>
      <c r="E51" s="154">
        <v>0</v>
      </c>
      <c r="F51" s="155">
        <v>0</v>
      </c>
      <c r="G51" s="147">
        <f t="shared" si="19"/>
        <v>0</v>
      </c>
      <c r="H51" s="156">
        <v>0</v>
      </c>
      <c r="I51" s="75">
        <v>0</v>
      </c>
      <c r="J51" s="156">
        <v>0</v>
      </c>
      <c r="L51" s="104"/>
      <c r="M51" s="104"/>
      <c r="N51" s="104"/>
    </row>
    <row r="52" spans="1:14" x14ac:dyDescent="0.2">
      <c r="A52" s="151">
        <v>4116</v>
      </c>
      <c r="B52" s="152"/>
      <c r="C52" s="153" t="s">
        <v>47</v>
      </c>
      <c r="D52" s="150">
        <v>2200</v>
      </c>
      <c r="E52" s="154">
        <v>0</v>
      </c>
      <c r="F52" s="155">
        <v>0</v>
      </c>
      <c r="G52" s="147">
        <f t="shared" si="19"/>
        <v>0</v>
      </c>
      <c r="H52" s="156">
        <v>0</v>
      </c>
      <c r="I52" s="75">
        <v>0</v>
      </c>
      <c r="J52" s="156">
        <v>0</v>
      </c>
      <c r="L52" s="104"/>
      <c r="M52" s="104"/>
      <c r="N52" s="104"/>
    </row>
    <row r="53" spans="1:14" x14ac:dyDescent="0.2">
      <c r="A53" s="151">
        <v>4122</v>
      </c>
      <c r="B53" s="152"/>
      <c r="C53" s="153" t="s">
        <v>48</v>
      </c>
      <c r="D53" s="150">
        <v>623</v>
      </c>
      <c r="E53" s="154">
        <v>0</v>
      </c>
      <c r="F53" s="155">
        <v>0</v>
      </c>
      <c r="G53" s="147">
        <f t="shared" si="19"/>
        <v>0</v>
      </c>
      <c r="H53" s="156">
        <v>0</v>
      </c>
      <c r="I53" s="75">
        <v>0</v>
      </c>
      <c r="J53" s="156">
        <v>0</v>
      </c>
      <c r="L53" s="104"/>
      <c r="M53" s="104"/>
      <c r="N53" s="104"/>
    </row>
    <row r="54" spans="1:14" ht="13.5" thickBot="1" x14ac:dyDescent="0.25">
      <c r="A54" s="177">
        <v>4216</v>
      </c>
      <c r="B54" s="178"/>
      <c r="C54" s="179" t="s">
        <v>49</v>
      </c>
      <c r="D54" s="180">
        <v>3114</v>
      </c>
      <c r="E54" s="195">
        <v>0</v>
      </c>
      <c r="F54" s="196">
        <v>0</v>
      </c>
      <c r="G54" s="58">
        <f t="shared" si="19"/>
        <v>0</v>
      </c>
      <c r="H54" s="63">
        <v>0</v>
      </c>
      <c r="I54" s="61">
        <v>0</v>
      </c>
      <c r="J54" s="63">
        <v>0</v>
      </c>
      <c r="L54" s="104"/>
      <c r="M54" s="104"/>
      <c r="N54" s="104"/>
    </row>
    <row r="55" spans="1:14" ht="13.5" thickBot="1" x14ac:dyDescent="0.25">
      <c r="A55" s="197"/>
      <c r="B55" s="198"/>
      <c r="C55" s="199" t="s">
        <v>39</v>
      </c>
      <c r="D55" s="19">
        <f t="shared" ref="D55:F55" si="20">SUM(D50:D54)</f>
        <v>7497</v>
      </c>
      <c r="E55" s="17">
        <f t="shared" si="20"/>
        <v>0</v>
      </c>
      <c r="F55" s="128">
        <f t="shared" si="20"/>
        <v>0</v>
      </c>
      <c r="G55" s="18">
        <f t="shared" si="19"/>
        <v>0</v>
      </c>
      <c r="H55" s="19">
        <f>SUM(H50:H54)</f>
        <v>0</v>
      </c>
      <c r="I55" s="129">
        <f>SUM(I50:I54)</f>
        <v>0</v>
      </c>
      <c r="J55" s="17">
        <f>SUM(J50:J54)</f>
        <v>0</v>
      </c>
      <c r="L55" s="104"/>
      <c r="M55" s="104"/>
      <c r="N55" s="104"/>
    </row>
    <row r="56" spans="1:14" ht="13.5" thickBot="1" x14ac:dyDescent="0.25">
      <c r="A56" s="197"/>
      <c r="B56" s="198"/>
      <c r="C56" s="1104" t="s">
        <v>50</v>
      </c>
      <c r="D56" s="411"/>
      <c r="E56" s="476"/>
      <c r="F56" s="477"/>
      <c r="G56" s="490"/>
      <c r="H56" s="288"/>
      <c r="I56" s="289"/>
      <c r="J56" s="288"/>
      <c r="L56" s="104"/>
      <c r="M56" s="104"/>
      <c r="N56" s="104"/>
    </row>
    <row r="57" spans="1:14" x14ac:dyDescent="0.2">
      <c r="A57" s="171">
        <v>4134</v>
      </c>
      <c r="B57" s="200"/>
      <c r="C57" s="553" t="s">
        <v>51</v>
      </c>
      <c r="D57" s="189">
        <v>142207</v>
      </c>
      <c r="E57" s="70">
        <v>102516</v>
      </c>
      <c r="F57" s="174">
        <v>96892</v>
      </c>
      <c r="G57" s="71">
        <f>F57-E57</f>
        <v>-5624</v>
      </c>
      <c r="H57" s="205">
        <v>90486</v>
      </c>
      <c r="I57" s="205">
        <v>91667</v>
      </c>
      <c r="J57" s="205">
        <v>92848</v>
      </c>
      <c r="L57" s="104"/>
      <c r="M57" s="104"/>
      <c r="N57" s="104"/>
    </row>
    <row r="58" spans="1:14" x14ac:dyDescent="0.2">
      <c r="A58" s="151">
        <v>5345</v>
      </c>
      <c r="B58" s="152">
        <v>6330</v>
      </c>
      <c r="C58" s="153" t="s">
        <v>52</v>
      </c>
      <c r="D58" s="150">
        <v>8262</v>
      </c>
      <c r="E58" s="36">
        <v>2701</v>
      </c>
      <c r="F58" s="37">
        <v>1733</v>
      </c>
      <c r="G58" s="147">
        <f>F58-E58</f>
        <v>-968</v>
      </c>
      <c r="H58" s="156">
        <v>0</v>
      </c>
      <c r="I58" s="75">
        <v>0</v>
      </c>
      <c r="J58" s="156">
        <v>0</v>
      </c>
      <c r="L58" s="104"/>
      <c r="M58" s="104"/>
      <c r="N58" s="104"/>
    </row>
    <row r="59" spans="1:14" ht="13.5" thickBot="1" x14ac:dyDescent="0.25">
      <c r="A59" s="177">
        <v>5345</v>
      </c>
      <c r="B59" s="178">
        <v>6330</v>
      </c>
      <c r="C59" s="179" t="s">
        <v>53</v>
      </c>
      <c r="D59" s="206">
        <v>2206</v>
      </c>
      <c r="E59" s="36">
        <v>1548</v>
      </c>
      <c r="F59" s="176">
        <v>1579</v>
      </c>
      <c r="G59" s="58">
        <f>F59-E59</f>
        <v>31</v>
      </c>
      <c r="H59" s="207">
        <v>1579</v>
      </c>
      <c r="I59" s="61">
        <v>1579</v>
      </c>
      <c r="J59" s="207">
        <v>1579</v>
      </c>
      <c r="L59" s="104"/>
      <c r="M59" s="208"/>
      <c r="N59" s="104"/>
    </row>
    <row r="60" spans="1:14" ht="13.5" thickBot="1" x14ac:dyDescent="0.25">
      <c r="A60" s="181"/>
      <c r="B60" s="182"/>
      <c r="C60" s="209" t="s">
        <v>39</v>
      </c>
      <c r="D60" s="18">
        <f t="shared" ref="D60:F60" si="21">SUM(D57:D59)</f>
        <v>152675</v>
      </c>
      <c r="E60" s="17">
        <f t="shared" si="21"/>
        <v>106765</v>
      </c>
      <c r="F60" s="128">
        <f t="shared" si="21"/>
        <v>100204</v>
      </c>
      <c r="G60" s="185">
        <f>F60-E60</f>
        <v>-6561</v>
      </c>
      <c r="H60" s="17">
        <f>SUM(H57:H59)</f>
        <v>92065</v>
      </c>
      <c r="I60" s="210">
        <f>SUM(I57:I59)</f>
        <v>93246</v>
      </c>
      <c r="J60" s="210">
        <f>SUM(J57:J59)</f>
        <v>94427</v>
      </c>
      <c r="L60" s="104"/>
      <c r="M60" s="104"/>
      <c r="N60" s="104"/>
    </row>
    <row r="61" spans="1:14" x14ac:dyDescent="0.2">
      <c r="A61" s="211"/>
      <c r="B61" s="211"/>
      <c r="C61" s="212"/>
      <c r="D61" s="82"/>
      <c r="E61" s="81"/>
      <c r="F61" s="81"/>
      <c r="G61" s="82"/>
      <c r="H61" s="81"/>
      <c r="I61" s="81"/>
      <c r="J61" s="81"/>
      <c r="L61" s="104"/>
      <c r="M61" s="104"/>
      <c r="N61" s="104"/>
    </row>
    <row r="62" spans="1:14" x14ac:dyDescent="0.2">
      <c r="A62" s="211"/>
      <c r="B62" s="211"/>
      <c r="C62" s="212"/>
      <c r="D62" s="82"/>
      <c r="E62" s="81"/>
      <c r="F62" s="81"/>
      <c r="G62" s="82"/>
      <c r="H62" s="81"/>
      <c r="I62" s="81"/>
      <c r="J62" s="81"/>
      <c r="L62" s="104"/>
      <c r="M62" s="104"/>
      <c r="N62" s="104"/>
    </row>
    <row r="63" spans="1:14" x14ac:dyDescent="0.2">
      <c r="A63" s="211"/>
      <c r="B63" s="211"/>
      <c r="C63" s="212"/>
      <c r="D63" s="82"/>
      <c r="E63" s="81"/>
      <c r="F63" s="81"/>
      <c r="G63" s="82"/>
      <c r="H63" s="81"/>
      <c r="I63" s="81"/>
      <c r="J63" s="81"/>
      <c r="L63" s="104"/>
      <c r="M63" s="104"/>
      <c r="N63" s="104"/>
    </row>
    <row r="64" spans="1:14" x14ac:dyDescent="0.2">
      <c r="A64" s="211"/>
      <c r="B64" s="211"/>
      <c r="C64" s="212"/>
      <c r="D64" s="82"/>
      <c r="E64" s="81"/>
      <c r="F64" s="81"/>
      <c r="G64" s="82"/>
      <c r="H64" s="81"/>
      <c r="I64" s="81"/>
      <c r="J64" s="81"/>
      <c r="L64" s="104"/>
      <c r="M64" s="104"/>
      <c r="N64" s="104"/>
    </row>
    <row r="65" spans="1:14" x14ac:dyDescent="0.2">
      <c r="A65" s="211"/>
      <c r="B65" s="211"/>
      <c r="C65" s="211"/>
      <c r="D65" s="260"/>
      <c r="E65" s="56"/>
      <c r="F65" s="81"/>
      <c r="G65" s="82"/>
      <c r="H65" s="81"/>
      <c r="I65" s="81"/>
      <c r="J65" s="81"/>
      <c r="L65" s="104"/>
      <c r="M65" s="104"/>
      <c r="N65" s="104"/>
    </row>
    <row r="66" spans="1:14" x14ac:dyDescent="0.2">
      <c r="A66" s="211"/>
      <c r="B66" s="211"/>
      <c r="C66" s="212"/>
      <c r="D66" s="82"/>
      <c r="E66" s="81"/>
      <c r="F66" s="81"/>
      <c r="G66" s="82"/>
      <c r="H66" s="81"/>
      <c r="I66" s="81"/>
      <c r="J66" s="81"/>
      <c r="L66" s="104"/>
      <c r="M66" s="104"/>
      <c r="N66" s="104"/>
    </row>
    <row r="67" spans="1:14" x14ac:dyDescent="0.2">
      <c r="A67" s="211"/>
      <c r="B67" s="211"/>
      <c r="C67" s="212"/>
      <c r="D67" s="82"/>
      <c r="E67" s="81"/>
      <c r="F67" s="81"/>
      <c r="G67" s="82"/>
      <c r="H67" s="81"/>
      <c r="I67" s="81"/>
      <c r="J67" s="81"/>
      <c r="L67" s="104"/>
      <c r="M67" s="104"/>
      <c r="N67" s="104"/>
    </row>
    <row r="68" spans="1:14" x14ac:dyDescent="0.2">
      <c r="A68" s="211"/>
      <c r="B68" s="211"/>
      <c r="C68" s="212"/>
      <c r="D68" s="82"/>
      <c r="E68" s="81"/>
      <c r="F68" s="81"/>
      <c r="G68" s="82"/>
      <c r="H68" s="81"/>
      <c r="I68" s="81"/>
      <c r="J68" s="81"/>
      <c r="L68" s="104"/>
      <c r="M68" s="104"/>
      <c r="N68" s="104"/>
    </row>
    <row r="69" spans="1:14" x14ac:dyDescent="0.2">
      <c r="A69" s="211"/>
      <c r="B69" s="211"/>
      <c r="C69" s="212"/>
      <c r="D69" s="82"/>
      <c r="E69" s="81"/>
      <c r="F69" s="81"/>
      <c r="G69" s="82"/>
      <c r="H69" s="81"/>
      <c r="I69" s="81"/>
      <c r="J69" s="81"/>
      <c r="L69" s="104"/>
      <c r="M69" s="104"/>
      <c r="N69" s="104"/>
    </row>
    <row r="70" spans="1:14" x14ac:dyDescent="0.2">
      <c r="A70" s="211"/>
      <c r="B70" s="211"/>
      <c r="C70" s="212"/>
      <c r="D70" s="82"/>
      <c r="E70" s="81"/>
      <c r="F70" s="81"/>
      <c r="G70" s="82"/>
      <c r="H70" s="81"/>
      <c r="I70" s="81"/>
      <c r="J70" s="81"/>
      <c r="L70" s="104"/>
      <c r="M70" s="104"/>
      <c r="N70" s="104"/>
    </row>
    <row r="71" spans="1:14" ht="13.5" thickBot="1" x14ac:dyDescent="0.25">
      <c r="A71" s="211"/>
      <c r="B71" s="211"/>
      <c r="C71" s="212"/>
      <c r="D71" s="82"/>
      <c r="E71" s="81"/>
      <c r="F71" s="81"/>
      <c r="G71" s="82"/>
      <c r="H71" s="81"/>
      <c r="I71" s="81"/>
      <c r="J71" s="81"/>
      <c r="L71" s="104"/>
      <c r="M71" s="104"/>
      <c r="N71" s="104"/>
    </row>
    <row r="72" spans="1:14" ht="13.5" thickBot="1" x14ac:dyDescent="0.25">
      <c r="A72" s="91"/>
      <c r="B72" s="92"/>
      <c r="C72" s="92"/>
      <c r="D72" s="93"/>
      <c r="E72" s="95"/>
      <c r="F72" s="95"/>
      <c r="G72" s="95"/>
      <c r="H72" s="96"/>
      <c r="I72" s="96"/>
      <c r="J72" s="97"/>
      <c r="L72" s="104"/>
      <c r="M72" s="104"/>
      <c r="N72" s="104"/>
    </row>
    <row r="73" spans="1:14" ht="13.5" thickBot="1" x14ac:dyDescent="0.25">
      <c r="A73" s="98"/>
      <c r="B73" s="214" t="s">
        <v>54</v>
      </c>
      <c r="C73" s="215"/>
      <c r="D73" s="216"/>
      <c r="E73" s="102"/>
      <c r="F73" s="102"/>
      <c r="G73" s="102"/>
      <c r="H73" s="99"/>
      <c r="I73" s="99"/>
      <c r="J73" s="103"/>
      <c r="L73" s="104"/>
      <c r="M73" s="104"/>
      <c r="N73" s="104"/>
    </row>
    <row r="74" spans="1:14" x14ac:dyDescent="0.2">
      <c r="A74" s="98"/>
      <c r="B74" s="105" t="s">
        <v>55</v>
      </c>
      <c r="C74" s="105"/>
      <c r="D74" s="106"/>
      <c r="E74" s="102"/>
      <c r="F74" s="102"/>
      <c r="G74" s="102"/>
      <c r="H74" s="99"/>
      <c r="I74" s="99"/>
      <c r="J74" s="103"/>
      <c r="L74" s="104"/>
      <c r="M74" s="104"/>
      <c r="N74" s="104"/>
    </row>
    <row r="75" spans="1:14" ht="13.5" thickBot="1" x14ac:dyDescent="0.25">
      <c r="A75" s="107"/>
      <c r="B75" s="108"/>
      <c r="C75" s="108"/>
      <c r="D75" s="109"/>
      <c r="E75" s="110"/>
      <c r="F75" s="110"/>
      <c r="G75" s="110"/>
      <c r="H75" s="111"/>
      <c r="I75" s="111"/>
      <c r="J75" s="112"/>
      <c r="L75" s="104"/>
      <c r="M75" s="104"/>
      <c r="N75" s="104"/>
    </row>
    <row r="76" spans="1:14" s="12" customFormat="1" ht="25.5" thickBot="1" x14ac:dyDescent="0.3">
      <c r="A76" s="4"/>
      <c r="B76" s="5"/>
      <c r="C76" s="6" t="s">
        <v>0</v>
      </c>
      <c r="D76" s="7" t="s">
        <v>178</v>
      </c>
      <c r="E76" s="582" t="s">
        <v>183</v>
      </c>
      <c r="F76" s="8" t="s">
        <v>179</v>
      </c>
      <c r="G76" s="9" t="s">
        <v>180</v>
      </c>
      <c r="H76" s="10" t="s">
        <v>1</v>
      </c>
      <c r="I76" s="11" t="s">
        <v>2</v>
      </c>
      <c r="J76" s="11" t="s">
        <v>181</v>
      </c>
    </row>
    <row r="77" spans="1:14" ht="24" x14ac:dyDescent="0.2">
      <c r="A77" s="217"/>
      <c r="B77" s="218" t="s">
        <v>56</v>
      </c>
      <c r="C77" s="219" t="s">
        <v>57</v>
      </c>
      <c r="D77" s="220">
        <v>1433</v>
      </c>
      <c r="E77" s="49">
        <v>894</v>
      </c>
      <c r="F77" s="222">
        <v>768</v>
      </c>
      <c r="G77" s="221">
        <f t="shared" ref="G77:G78" si="22">F77-E77</f>
        <v>-126</v>
      </c>
      <c r="H77" s="27">
        <v>719</v>
      </c>
      <c r="I77" s="221">
        <v>719</v>
      </c>
      <c r="J77" s="27">
        <v>719</v>
      </c>
      <c r="K77" s="577"/>
      <c r="L77" s="104"/>
      <c r="M77" s="104"/>
      <c r="N77" s="104"/>
    </row>
    <row r="78" spans="1:14" x14ac:dyDescent="0.2">
      <c r="A78" s="151"/>
      <c r="B78" s="152">
        <v>6310</v>
      </c>
      <c r="C78" s="153" t="s">
        <v>58</v>
      </c>
      <c r="D78" s="150">
        <v>60</v>
      </c>
      <c r="E78" s="36">
        <v>100</v>
      </c>
      <c r="F78" s="176">
        <v>100</v>
      </c>
      <c r="G78" s="147">
        <f t="shared" si="22"/>
        <v>0</v>
      </c>
      <c r="H78" s="156">
        <v>100</v>
      </c>
      <c r="I78" s="75">
        <v>100</v>
      </c>
      <c r="J78" s="156">
        <v>100</v>
      </c>
      <c r="L78" s="104"/>
      <c r="M78" s="104"/>
      <c r="N78" s="104"/>
    </row>
    <row r="79" spans="1:14" ht="13.5" thickBot="1" x14ac:dyDescent="0.25">
      <c r="A79" s="177"/>
      <c r="B79" s="178">
        <v>6409</v>
      </c>
      <c r="C79" s="179" t="s">
        <v>59</v>
      </c>
      <c r="D79" s="180">
        <v>0</v>
      </c>
      <c r="E79" s="29">
        <v>0</v>
      </c>
      <c r="F79" s="123">
        <v>0</v>
      </c>
      <c r="G79" s="58">
        <v>0</v>
      </c>
      <c r="H79" s="63">
        <v>0</v>
      </c>
      <c r="I79" s="61">
        <v>0</v>
      </c>
      <c r="J79" s="63">
        <v>0</v>
      </c>
      <c r="L79" s="104"/>
      <c r="M79" s="104"/>
      <c r="N79" s="104"/>
    </row>
    <row r="80" spans="1:14" ht="13.5" thickBot="1" x14ac:dyDescent="0.25">
      <c r="A80" s="181"/>
      <c r="B80" s="182"/>
      <c r="C80" s="183" t="s">
        <v>39</v>
      </c>
      <c r="D80" s="19">
        <f>SUM(D77:D79)</f>
        <v>1493</v>
      </c>
      <c r="E80" s="17">
        <f>SUM(E77:E79)</f>
        <v>994</v>
      </c>
      <c r="F80" s="128">
        <f>SUM(F77:F79)</f>
        <v>868</v>
      </c>
      <c r="G80" s="18">
        <f>F80-E80</f>
        <v>-126</v>
      </c>
      <c r="H80" s="19">
        <f>SUM(H77:H79)</f>
        <v>819</v>
      </c>
      <c r="I80" s="18">
        <f>SUM(H80)</f>
        <v>819</v>
      </c>
      <c r="J80" s="19">
        <f>SUM(J77:J79)</f>
        <v>819</v>
      </c>
      <c r="L80" s="104"/>
      <c r="M80" s="104"/>
      <c r="N80" s="104"/>
    </row>
    <row r="81" spans="1:14" ht="13.5" thickBot="1" x14ac:dyDescent="0.25">
      <c r="A81" s="91"/>
      <c r="B81" s="186"/>
      <c r="C81" s="92"/>
      <c r="D81" s="93"/>
      <c r="E81" s="95"/>
      <c r="F81" s="95"/>
      <c r="G81" s="95"/>
      <c r="H81" s="96"/>
      <c r="I81" s="96"/>
      <c r="J81" s="97"/>
      <c r="L81" s="104"/>
      <c r="M81" s="104"/>
      <c r="N81" s="104"/>
    </row>
    <row r="82" spans="1:14" ht="13.5" thickBot="1" x14ac:dyDescent="0.25">
      <c r="A82" s="98"/>
      <c r="B82" s="427" t="s">
        <v>98</v>
      </c>
      <c r="C82" s="428"/>
      <c r="D82" s="216"/>
      <c r="E82" s="102"/>
      <c r="F82" s="102"/>
      <c r="G82" s="102"/>
      <c r="H82" s="99"/>
      <c r="I82" s="99"/>
      <c r="J82" s="103"/>
      <c r="L82" s="104"/>
      <c r="M82" s="104"/>
      <c r="N82" s="104"/>
    </row>
    <row r="83" spans="1:14" ht="13.5" thickBot="1" x14ac:dyDescent="0.25">
      <c r="A83" s="107"/>
      <c r="B83" s="429"/>
      <c r="C83" s="108"/>
      <c r="D83" s="109"/>
      <c r="E83" s="110"/>
      <c r="F83" s="110"/>
      <c r="G83" s="110"/>
      <c r="H83" s="111"/>
      <c r="I83" s="111"/>
      <c r="J83" s="112"/>
      <c r="L83" s="104"/>
      <c r="M83" s="104"/>
      <c r="N83" s="104"/>
    </row>
    <row r="84" spans="1:14" s="12" customFormat="1" ht="25.5" thickBot="1" x14ac:dyDescent="0.3">
      <c r="A84" s="4"/>
      <c r="B84" s="5"/>
      <c r="C84" s="6" t="s">
        <v>0</v>
      </c>
      <c r="D84" s="7" t="s">
        <v>178</v>
      </c>
      <c r="E84" s="582" t="s">
        <v>183</v>
      </c>
      <c r="F84" s="8" t="s">
        <v>179</v>
      </c>
      <c r="G84" s="9" t="s">
        <v>180</v>
      </c>
      <c r="H84" s="10" t="s">
        <v>1</v>
      </c>
      <c r="I84" s="11" t="s">
        <v>2</v>
      </c>
      <c r="J84" s="11" t="s">
        <v>181</v>
      </c>
    </row>
    <row r="85" spans="1:14" ht="24.75" thickBot="1" x14ac:dyDescent="0.25">
      <c r="A85" s="217"/>
      <c r="B85" s="218" t="s">
        <v>56</v>
      </c>
      <c r="C85" s="219" t="s">
        <v>57</v>
      </c>
      <c r="D85" s="564">
        <v>128</v>
      </c>
      <c r="E85" s="25">
        <v>0</v>
      </c>
      <c r="F85" s="26">
        <v>0</v>
      </c>
      <c r="G85" s="59">
        <f>F85-E85</f>
        <v>0</v>
      </c>
      <c r="H85" s="332">
        <v>0</v>
      </c>
      <c r="I85" s="203">
        <v>0</v>
      </c>
      <c r="J85" s="301">
        <v>0</v>
      </c>
      <c r="L85" s="104"/>
      <c r="M85" s="104"/>
      <c r="N85" s="104"/>
    </row>
    <row r="86" spans="1:14" ht="13.5" thickBot="1" x14ac:dyDescent="0.25">
      <c r="A86" s="242"/>
      <c r="B86" s="209"/>
      <c r="C86" s="209" t="s">
        <v>39</v>
      </c>
      <c r="D86" s="263">
        <f t="shared" ref="D86:F86" si="23">SUM(D85:D85)</f>
        <v>128</v>
      </c>
      <c r="E86" s="17">
        <f t="shared" si="23"/>
        <v>0</v>
      </c>
      <c r="F86" s="20">
        <f t="shared" si="23"/>
        <v>0</v>
      </c>
      <c r="G86" s="19">
        <f>F86-E86</f>
        <v>0</v>
      </c>
      <c r="H86" s="17">
        <f>SUM(H85:H85)</f>
        <v>0</v>
      </c>
      <c r="I86" s="17">
        <f>SUM(I85:I85)</f>
        <v>0</v>
      </c>
      <c r="J86" s="17">
        <f>SUM(J85:J85)</f>
        <v>0</v>
      </c>
      <c r="L86" s="104"/>
      <c r="M86" s="104"/>
      <c r="N86" s="104"/>
    </row>
    <row r="87" spans="1:14" x14ac:dyDescent="0.2">
      <c r="A87" s="212"/>
      <c r="B87" s="212"/>
      <c r="C87" s="212"/>
      <c r="D87" s="213"/>
      <c r="E87" s="81"/>
      <c r="F87" s="81"/>
      <c r="G87" s="82"/>
      <c r="H87" s="81"/>
      <c r="I87" s="81"/>
      <c r="J87" s="81"/>
      <c r="L87" s="104"/>
      <c r="M87" s="104"/>
      <c r="N87" s="104"/>
    </row>
    <row r="88" spans="1:14" x14ac:dyDescent="0.2">
      <c r="A88" s="212"/>
      <c r="B88" s="212"/>
      <c r="C88" s="212"/>
      <c r="D88" s="213"/>
      <c r="E88" s="81"/>
      <c r="F88" s="81"/>
      <c r="G88" s="82"/>
      <c r="H88" s="81"/>
      <c r="I88" s="81"/>
      <c r="J88" s="81"/>
      <c r="L88" s="104"/>
      <c r="M88" s="104"/>
      <c r="N88" s="104"/>
    </row>
    <row r="89" spans="1:14" x14ac:dyDescent="0.2">
      <c r="A89" s="212"/>
      <c r="B89" s="212"/>
      <c r="C89" s="212"/>
      <c r="D89" s="213"/>
      <c r="E89" s="81"/>
      <c r="F89" s="81"/>
      <c r="G89" s="82"/>
      <c r="H89" s="81"/>
      <c r="I89" s="81"/>
      <c r="J89" s="81"/>
      <c r="L89" s="104"/>
      <c r="M89" s="104"/>
      <c r="N89" s="104"/>
    </row>
    <row r="90" spans="1:14" ht="14.25" x14ac:dyDescent="0.2">
      <c r="A90" s="83" t="s">
        <v>60</v>
      </c>
      <c r="B90" s="89"/>
      <c r="C90" s="89"/>
      <c r="D90" s="231"/>
      <c r="E90" s="86"/>
      <c r="F90" s="86"/>
      <c r="G90" s="86"/>
      <c r="H90" s="87"/>
      <c r="I90" s="87"/>
      <c r="J90" s="87"/>
      <c r="L90" s="104"/>
      <c r="M90" s="104"/>
      <c r="N90" s="104"/>
    </row>
    <row r="91" spans="1:14" ht="13.5" thickBot="1" x14ac:dyDescent="0.25">
      <c r="A91" s="88"/>
      <c r="B91" s="89"/>
      <c r="C91" s="89"/>
      <c r="D91" s="231"/>
      <c r="E91" s="86"/>
      <c r="F91" s="86"/>
      <c r="G91" s="86"/>
      <c r="H91" s="87"/>
      <c r="I91" s="87"/>
      <c r="J91" s="87"/>
      <c r="L91" s="104"/>
      <c r="M91" s="104"/>
      <c r="N91" s="104"/>
    </row>
    <row r="92" spans="1:14" ht="13.5" thickBot="1" x14ac:dyDescent="0.25">
      <c r="A92" s="232"/>
      <c r="B92" s="186"/>
      <c r="C92" s="188"/>
      <c r="D92" s="233"/>
      <c r="E92" s="95"/>
      <c r="F92" s="95"/>
      <c r="G92" s="95"/>
      <c r="H92" s="96"/>
      <c r="I92" s="96"/>
      <c r="J92" s="97"/>
      <c r="L92" s="104"/>
      <c r="M92" s="104"/>
      <c r="N92" s="104"/>
    </row>
    <row r="93" spans="1:14" ht="13.5" thickBot="1" x14ac:dyDescent="0.25">
      <c r="A93" s="234"/>
      <c r="B93" s="45" t="s">
        <v>61</v>
      </c>
      <c r="C93" s="215"/>
      <c r="D93" s="216"/>
      <c r="E93" s="102"/>
      <c r="F93" s="102"/>
      <c r="G93" s="102"/>
      <c r="H93" s="99"/>
      <c r="I93" s="99"/>
      <c r="J93" s="103"/>
      <c r="L93" s="104"/>
      <c r="M93" s="104"/>
      <c r="N93" s="104"/>
    </row>
    <row r="94" spans="1:14" x14ac:dyDescent="0.2">
      <c r="A94" s="234"/>
      <c r="B94" s="105" t="s">
        <v>55</v>
      </c>
      <c r="C94" s="105"/>
      <c r="D94" s="106"/>
      <c r="E94" s="102"/>
      <c r="F94" s="102"/>
      <c r="G94" s="102"/>
      <c r="H94" s="99"/>
      <c r="I94" s="99"/>
      <c r="J94" s="103"/>
      <c r="L94" s="104"/>
      <c r="M94" s="104"/>
      <c r="N94" s="104"/>
    </row>
    <row r="95" spans="1:14" ht="13.5" thickBot="1" x14ac:dyDescent="0.25">
      <c r="A95" s="235"/>
      <c r="B95" s="111"/>
      <c r="C95" s="111"/>
      <c r="D95" s="236"/>
      <c r="E95" s="110"/>
      <c r="F95" s="110"/>
      <c r="G95" s="110"/>
      <c r="H95" s="111"/>
      <c r="I95" s="111"/>
      <c r="J95" s="112"/>
      <c r="L95" s="104"/>
      <c r="M95" s="104"/>
      <c r="N95" s="104"/>
    </row>
    <row r="96" spans="1:14" s="12" customFormat="1" ht="25.5" thickBot="1" x14ac:dyDescent="0.3">
      <c r="A96" s="4"/>
      <c r="B96" s="5"/>
      <c r="C96" s="6" t="s">
        <v>0</v>
      </c>
      <c r="D96" s="7" t="s">
        <v>178</v>
      </c>
      <c r="E96" s="1087" t="s">
        <v>183</v>
      </c>
      <c r="F96" s="8" t="s">
        <v>179</v>
      </c>
      <c r="G96" s="9" t="s">
        <v>180</v>
      </c>
      <c r="H96" s="11" t="s">
        <v>1</v>
      </c>
      <c r="I96" s="11" t="s">
        <v>2</v>
      </c>
      <c r="J96" s="11" t="s">
        <v>181</v>
      </c>
    </row>
    <row r="97" spans="1:14" x14ac:dyDescent="0.2">
      <c r="A97" s="139"/>
      <c r="B97" s="239">
        <v>6112</v>
      </c>
      <c r="C97" s="153" t="s">
        <v>321</v>
      </c>
      <c r="D97" s="150">
        <v>85</v>
      </c>
      <c r="E97" s="240">
        <v>136</v>
      </c>
      <c r="F97" s="578">
        <v>136</v>
      </c>
      <c r="G97" s="31">
        <v>0</v>
      </c>
      <c r="H97" s="1117">
        <v>136</v>
      </c>
      <c r="I97" s="144">
        <v>136</v>
      </c>
      <c r="J97" s="144">
        <v>136</v>
      </c>
      <c r="L97" s="104"/>
      <c r="M97" s="104"/>
      <c r="N97" s="104"/>
    </row>
    <row r="98" spans="1:14" ht="13.5" thickBot="1" x14ac:dyDescent="0.25">
      <c r="A98" s="433"/>
      <c r="B98" s="275">
        <v>6171</v>
      </c>
      <c r="C98" s="211" t="s">
        <v>322</v>
      </c>
      <c r="D98" s="402">
        <v>2121</v>
      </c>
      <c r="E98" s="402">
        <v>1412</v>
      </c>
      <c r="F98" s="60">
        <v>1443</v>
      </c>
      <c r="G98" s="59">
        <f>F98-E98</f>
        <v>31</v>
      </c>
      <c r="H98" s="402">
        <v>1443</v>
      </c>
      <c r="I98" s="402">
        <v>1443</v>
      </c>
      <c r="J98" s="402">
        <v>1443</v>
      </c>
      <c r="L98" s="104"/>
      <c r="M98" s="104"/>
      <c r="N98" s="104"/>
    </row>
    <row r="99" spans="1:14" ht="13.5" thickBot="1" x14ac:dyDescent="0.25">
      <c r="A99" s="242"/>
      <c r="B99" s="209"/>
      <c r="C99" s="183" t="s">
        <v>39</v>
      </c>
      <c r="D99" s="230">
        <f>SUM(D97:D98)</f>
        <v>2206</v>
      </c>
      <c r="E99" s="129">
        <f>SUM(E97:E98)</f>
        <v>1548</v>
      </c>
      <c r="F99" s="20">
        <f>SUM(F97:F98)</f>
        <v>1579</v>
      </c>
      <c r="G99" s="19">
        <f>SUM(O99)</f>
        <v>0</v>
      </c>
      <c r="H99" s="129">
        <f>SUM(H97:H98)</f>
        <v>1579</v>
      </c>
      <c r="I99" s="17">
        <f>SUM(I97:I98)</f>
        <v>1579</v>
      </c>
      <c r="J99" s="17">
        <f>SUM(J97:J98)</f>
        <v>1579</v>
      </c>
      <c r="L99" s="104"/>
      <c r="M99" s="104"/>
      <c r="N99" s="104"/>
    </row>
    <row r="100" spans="1:14" x14ac:dyDescent="0.2">
      <c r="A100" s="171"/>
      <c r="B100" s="200"/>
      <c r="C100" s="201" t="s">
        <v>50</v>
      </c>
      <c r="D100" s="202"/>
      <c r="E100" s="39"/>
      <c r="F100" s="174"/>
      <c r="G100" s="72"/>
      <c r="H100" s="204"/>
      <c r="I100" s="205"/>
      <c r="J100" s="243"/>
      <c r="L100" s="104"/>
      <c r="M100" s="104"/>
      <c r="N100" s="104"/>
    </row>
    <row r="101" spans="1:14" x14ac:dyDescent="0.2">
      <c r="A101" s="151">
        <v>4134</v>
      </c>
      <c r="B101" s="152"/>
      <c r="C101" s="153" t="s">
        <v>62</v>
      </c>
      <c r="D101" s="150">
        <v>1518</v>
      </c>
      <c r="E101" s="35">
        <v>1548</v>
      </c>
      <c r="F101" s="176">
        <v>1579</v>
      </c>
      <c r="G101" s="59">
        <f>F101-E101</f>
        <v>31</v>
      </c>
      <c r="H101" s="75">
        <v>1579</v>
      </c>
      <c r="I101" s="156">
        <v>1579</v>
      </c>
      <c r="J101" s="244">
        <v>1579</v>
      </c>
      <c r="L101" s="104"/>
      <c r="M101" s="104"/>
      <c r="N101" s="104"/>
    </row>
    <row r="102" spans="1:14" ht="13.5" thickBot="1" x14ac:dyDescent="0.25">
      <c r="A102" s="177">
        <v>5345</v>
      </c>
      <c r="B102" s="178">
        <v>6330</v>
      </c>
      <c r="C102" s="179" t="s">
        <v>63</v>
      </c>
      <c r="D102" s="180">
        <v>103</v>
      </c>
      <c r="E102" s="28">
        <v>0</v>
      </c>
      <c r="F102" s="30">
        <v>0</v>
      </c>
      <c r="G102" s="59">
        <v>0</v>
      </c>
      <c r="H102" s="61">
        <v>0</v>
      </c>
      <c r="I102" s="207">
        <v>0</v>
      </c>
      <c r="J102" s="245">
        <v>0</v>
      </c>
      <c r="L102" s="104"/>
      <c r="M102" s="104"/>
      <c r="N102" s="104"/>
    </row>
    <row r="103" spans="1:14" ht="13.5" thickBot="1" x14ac:dyDescent="0.25">
      <c r="A103" s="242"/>
      <c r="B103" s="209"/>
      <c r="C103" s="183" t="s">
        <v>39</v>
      </c>
      <c r="D103" s="19">
        <f t="shared" ref="D103:F103" si="24">SUM(D101:D102)</f>
        <v>1621</v>
      </c>
      <c r="E103" s="16">
        <f t="shared" si="24"/>
        <v>1548</v>
      </c>
      <c r="F103" s="128">
        <f t="shared" si="24"/>
        <v>1579</v>
      </c>
      <c r="G103" s="19">
        <f>F103-E103</f>
        <v>31</v>
      </c>
      <c r="H103" s="129">
        <f>SUM(H101:H102)</f>
        <v>1579</v>
      </c>
      <c r="I103" s="17">
        <f>SUM(I101:I102)</f>
        <v>1579</v>
      </c>
      <c r="J103" s="210">
        <f>SUM(J101:J102)</f>
        <v>1579</v>
      </c>
      <c r="L103" s="104"/>
      <c r="M103" s="104"/>
      <c r="N103" s="104"/>
    </row>
    <row r="104" spans="1:14" x14ac:dyDescent="0.2">
      <c r="A104" s="87"/>
      <c r="B104" s="87"/>
      <c r="C104" s="87"/>
      <c r="D104" s="247"/>
      <c r="E104" s="248"/>
      <c r="F104" s="248"/>
      <c r="G104" s="86"/>
      <c r="H104" s="87"/>
      <c r="I104" s="87"/>
      <c r="J104" s="87"/>
      <c r="L104" s="104"/>
      <c r="M104" s="104"/>
      <c r="N104" s="104"/>
    </row>
    <row r="105" spans="1:14" x14ac:dyDescent="0.2">
      <c r="A105" s="87"/>
      <c r="B105" s="87"/>
      <c r="C105" s="87"/>
      <c r="D105" s="247"/>
      <c r="E105" s="248"/>
      <c r="F105" s="248"/>
      <c r="G105" s="86"/>
      <c r="H105" s="87"/>
      <c r="I105" s="87"/>
      <c r="J105" s="87"/>
      <c r="L105" s="104"/>
      <c r="M105" s="104"/>
      <c r="N105" s="104"/>
    </row>
    <row r="106" spans="1:14" x14ac:dyDescent="0.2">
      <c r="A106" s="87"/>
      <c r="B106" s="87"/>
      <c r="C106" s="87"/>
      <c r="D106" s="247"/>
      <c r="E106" s="248"/>
      <c r="F106" s="248"/>
      <c r="G106" s="86"/>
      <c r="H106" s="87"/>
      <c r="I106" s="87"/>
      <c r="J106" s="87"/>
      <c r="L106" s="104"/>
      <c r="M106" s="104"/>
      <c r="N106" s="104"/>
    </row>
    <row r="107" spans="1:14" x14ac:dyDescent="0.2">
      <c r="A107" s="87"/>
      <c r="B107" s="87"/>
      <c r="C107" s="87"/>
      <c r="D107" s="247"/>
      <c r="E107" s="248"/>
      <c r="F107" s="248"/>
      <c r="G107" s="86"/>
      <c r="H107" s="87"/>
      <c r="I107" s="87"/>
      <c r="J107" s="87"/>
      <c r="L107" s="104"/>
      <c r="M107" s="104"/>
      <c r="N107" s="104"/>
    </row>
    <row r="108" spans="1:14" x14ac:dyDescent="0.2">
      <c r="A108" s="87"/>
      <c r="B108" s="87"/>
      <c r="C108" s="87"/>
      <c r="D108" s="247"/>
      <c r="E108" s="248"/>
      <c r="F108" s="248"/>
      <c r="G108" s="86"/>
      <c r="H108" s="87"/>
      <c r="I108" s="87"/>
      <c r="J108" s="87"/>
      <c r="L108" s="104"/>
      <c r="M108" s="104"/>
      <c r="N108" s="104"/>
    </row>
    <row r="109" spans="1:14" x14ac:dyDescent="0.2">
      <c r="A109" s="87"/>
      <c r="B109" s="87"/>
      <c r="C109" s="87"/>
      <c r="D109" s="247"/>
      <c r="E109" s="248"/>
      <c r="F109" s="248"/>
      <c r="G109" s="86"/>
      <c r="H109" s="87"/>
      <c r="I109" s="87"/>
      <c r="J109" s="87"/>
      <c r="L109" s="104"/>
      <c r="M109" s="104"/>
      <c r="N109" s="104"/>
    </row>
    <row r="110" spans="1:14" ht="15" x14ac:dyDescent="0.25">
      <c r="A110" s="249" t="s">
        <v>64</v>
      </c>
      <c r="B110" s="250"/>
      <c r="C110" s="250"/>
      <c r="D110" s="251"/>
      <c r="E110" s="252"/>
      <c r="F110" s="252"/>
      <c r="G110" s="86"/>
      <c r="H110" s="87"/>
      <c r="I110" s="87"/>
      <c r="J110" s="87"/>
      <c r="L110" s="104"/>
      <c r="M110" s="104"/>
      <c r="N110" s="104"/>
    </row>
    <row r="111" spans="1:14" ht="15" x14ac:dyDescent="0.25">
      <c r="A111" s="83" t="s">
        <v>65</v>
      </c>
      <c r="B111" s="84"/>
      <c r="C111" s="84"/>
      <c r="D111" s="253"/>
      <c r="E111" s="86"/>
      <c r="F111" s="86"/>
      <c r="G111" s="86"/>
      <c r="H111" s="87"/>
      <c r="I111" s="87"/>
      <c r="J111" s="87"/>
      <c r="L111" s="104"/>
      <c r="M111" s="104"/>
      <c r="N111" s="104"/>
    </row>
    <row r="112" spans="1:14" ht="13.5" thickBot="1" x14ac:dyDescent="0.25">
      <c r="A112" s="254"/>
      <c r="B112" s="87"/>
      <c r="C112" s="87"/>
      <c r="D112" s="247"/>
      <c r="E112" s="86"/>
      <c r="F112" s="86"/>
      <c r="G112" s="86"/>
      <c r="H112" s="87"/>
      <c r="I112" s="87"/>
      <c r="J112" s="87"/>
      <c r="L112" s="104"/>
      <c r="M112" s="104"/>
      <c r="N112" s="104"/>
    </row>
    <row r="113" spans="1:14" ht="13.5" thickBot="1" x14ac:dyDescent="0.25">
      <c r="A113" s="91"/>
      <c r="B113" s="92"/>
      <c r="C113" s="92"/>
      <c r="D113" s="93"/>
      <c r="E113" s="95"/>
      <c r="F113" s="95"/>
      <c r="G113" s="95"/>
      <c r="H113" s="96"/>
      <c r="I113" s="96"/>
      <c r="J113" s="97"/>
      <c r="L113" s="104"/>
      <c r="M113" s="104"/>
      <c r="N113" s="104"/>
    </row>
    <row r="114" spans="1:14" ht="13.5" thickBot="1" x14ac:dyDescent="0.25">
      <c r="A114" s="98"/>
      <c r="B114" s="99"/>
      <c r="C114" s="15" t="s">
        <v>27</v>
      </c>
      <c r="D114" s="100"/>
      <c r="E114" s="102"/>
      <c r="F114" s="102"/>
      <c r="G114" s="102"/>
      <c r="H114" s="99"/>
      <c r="I114" s="99"/>
      <c r="J114" s="103"/>
      <c r="L114" s="104"/>
      <c r="M114" s="104"/>
      <c r="N114" s="104"/>
    </row>
    <row r="115" spans="1:14" x14ac:dyDescent="0.2">
      <c r="A115" s="98"/>
      <c r="B115" s="105"/>
      <c r="C115" s="105" t="s">
        <v>28</v>
      </c>
      <c r="D115" s="106"/>
      <c r="E115" s="102"/>
      <c r="F115" s="102"/>
      <c r="G115" s="102"/>
      <c r="H115" s="99"/>
      <c r="I115" s="99"/>
      <c r="J115" s="103"/>
      <c r="L115" s="104"/>
      <c r="M115" s="104"/>
      <c r="N115" s="104"/>
    </row>
    <row r="116" spans="1:14" ht="13.5" thickBot="1" x14ac:dyDescent="0.25">
      <c r="A116" s="107"/>
      <c r="B116" s="108"/>
      <c r="C116" s="108"/>
      <c r="D116" s="109"/>
      <c r="E116" s="110"/>
      <c r="F116" s="110"/>
      <c r="G116" s="110"/>
      <c r="H116" s="111"/>
      <c r="I116" s="111"/>
      <c r="J116" s="112"/>
      <c r="L116" s="104"/>
      <c r="M116" s="104"/>
      <c r="N116" s="104"/>
    </row>
    <row r="117" spans="1:14" s="12" customFormat="1" ht="25.5" thickBot="1" x14ac:dyDescent="0.3">
      <c r="A117" s="4"/>
      <c r="B117" s="5"/>
      <c r="C117" s="6" t="s">
        <v>0</v>
      </c>
      <c r="D117" s="7" t="s">
        <v>178</v>
      </c>
      <c r="E117" s="582" t="s">
        <v>183</v>
      </c>
      <c r="F117" s="8" t="s">
        <v>179</v>
      </c>
      <c r="G117" s="9" t="s">
        <v>180</v>
      </c>
      <c r="H117" s="11" t="s">
        <v>1</v>
      </c>
      <c r="I117" s="11" t="s">
        <v>2</v>
      </c>
      <c r="J117" s="11" t="s">
        <v>181</v>
      </c>
    </row>
    <row r="118" spans="1:14" ht="13.5" thickBot="1" x14ac:dyDescent="0.25">
      <c r="A118" s="255">
        <v>1361</v>
      </c>
      <c r="B118" s="256"/>
      <c r="C118" s="257" t="s">
        <v>66</v>
      </c>
      <c r="D118" s="258">
        <v>596</v>
      </c>
      <c r="E118" s="49">
        <v>500</v>
      </c>
      <c r="F118" s="222">
        <v>500</v>
      </c>
      <c r="G118" s="261">
        <f>F118-E118</f>
        <v>0</v>
      </c>
      <c r="H118" s="262">
        <v>500</v>
      </c>
      <c r="I118" s="211">
        <v>500</v>
      </c>
      <c r="J118" s="262">
        <v>500</v>
      </c>
      <c r="L118" s="104"/>
      <c r="M118" s="104"/>
      <c r="N118" s="104"/>
    </row>
    <row r="119" spans="1:14" ht="13.5" thickBot="1" x14ac:dyDescent="0.25">
      <c r="A119" s="181"/>
      <c r="B119" s="182"/>
      <c r="C119" s="209" t="s">
        <v>39</v>
      </c>
      <c r="D119" s="263">
        <f>SUM(D118)</f>
        <v>596</v>
      </c>
      <c r="E119" s="17">
        <f>SUM(E118:E118)</f>
        <v>500</v>
      </c>
      <c r="F119" s="128">
        <f>SUM(F118:F118)</f>
        <v>500</v>
      </c>
      <c r="G119" s="19">
        <f>F119-E119</f>
        <v>0</v>
      </c>
      <c r="H119" s="264">
        <f>SUM(H118:H118)</f>
        <v>500</v>
      </c>
      <c r="I119" s="19">
        <f>SUM(I118:I118)</f>
        <v>500</v>
      </c>
      <c r="J119" s="19">
        <f>SUM(J118:J118)</f>
        <v>500</v>
      </c>
      <c r="L119" s="104"/>
      <c r="M119" s="104"/>
      <c r="N119" s="104"/>
    </row>
    <row r="120" spans="1:14" x14ac:dyDescent="0.2">
      <c r="A120" s="91"/>
      <c r="B120" s="92"/>
      <c r="C120" s="92"/>
      <c r="D120" s="93"/>
      <c r="E120" s="95"/>
      <c r="F120" s="95"/>
      <c r="G120" s="95"/>
      <c r="H120" s="96"/>
      <c r="I120" s="96"/>
      <c r="J120" s="97"/>
      <c r="L120" s="104"/>
      <c r="M120" s="104"/>
      <c r="N120" s="104"/>
    </row>
    <row r="121" spans="1:14" x14ac:dyDescent="0.2">
      <c r="A121" s="98"/>
      <c r="B121" s="105"/>
      <c r="C121" s="105" t="s">
        <v>40</v>
      </c>
      <c r="D121" s="106"/>
      <c r="E121" s="102"/>
      <c r="F121" s="102"/>
      <c r="G121" s="102"/>
      <c r="H121" s="99"/>
      <c r="I121" s="99"/>
      <c r="J121" s="103"/>
      <c r="L121" s="104"/>
      <c r="M121" s="104"/>
      <c r="N121" s="104"/>
    </row>
    <row r="122" spans="1:14" ht="13.5" thickBot="1" x14ac:dyDescent="0.25">
      <c r="A122" s="107"/>
      <c r="B122" s="108"/>
      <c r="C122" s="108"/>
      <c r="D122" s="109"/>
      <c r="E122" s="110"/>
      <c r="F122" s="110"/>
      <c r="G122" s="110"/>
      <c r="H122" s="111"/>
      <c r="I122" s="111"/>
      <c r="J122" s="112"/>
      <c r="L122" s="104"/>
      <c r="M122" s="104"/>
      <c r="N122" s="104"/>
    </row>
    <row r="123" spans="1:14" s="12" customFormat="1" ht="25.5" thickBot="1" x14ac:dyDescent="0.3">
      <c r="A123" s="4"/>
      <c r="B123" s="5"/>
      <c r="C123" s="6" t="s">
        <v>0</v>
      </c>
      <c r="D123" s="7" t="s">
        <v>178</v>
      </c>
      <c r="E123" s="582" t="s">
        <v>183</v>
      </c>
      <c r="F123" s="8" t="s">
        <v>179</v>
      </c>
      <c r="G123" s="9" t="s">
        <v>180</v>
      </c>
      <c r="H123" s="11" t="s">
        <v>1</v>
      </c>
      <c r="I123" s="11" t="s">
        <v>2</v>
      </c>
      <c r="J123" s="11" t="s">
        <v>181</v>
      </c>
    </row>
    <row r="124" spans="1:14" x14ac:dyDescent="0.2">
      <c r="A124" s="177">
        <v>2212</v>
      </c>
      <c r="B124" s="256">
        <v>2169</v>
      </c>
      <c r="C124" s="265" t="s">
        <v>67</v>
      </c>
      <c r="D124" s="266">
        <v>104</v>
      </c>
      <c r="E124" s="49">
        <v>100</v>
      </c>
      <c r="F124" s="222">
        <v>100</v>
      </c>
      <c r="G124" s="259">
        <f>F124-E124</f>
        <v>0</v>
      </c>
      <c r="H124" s="211">
        <v>100</v>
      </c>
      <c r="I124" s="267">
        <v>100</v>
      </c>
      <c r="J124" s="245">
        <v>100</v>
      </c>
      <c r="L124" s="104"/>
      <c r="M124" s="104"/>
      <c r="N124" s="104"/>
    </row>
    <row r="125" spans="1:14" x14ac:dyDescent="0.2">
      <c r="A125" s="151">
        <v>2324</v>
      </c>
      <c r="B125" s="152">
        <v>2169</v>
      </c>
      <c r="C125" s="268" t="s">
        <v>68</v>
      </c>
      <c r="D125" s="269">
        <v>7</v>
      </c>
      <c r="E125" s="36">
        <v>0</v>
      </c>
      <c r="F125" s="176">
        <v>0</v>
      </c>
      <c r="G125" s="270">
        <f>F125-E125</f>
        <v>0</v>
      </c>
      <c r="H125" s="271">
        <v>0</v>
      </c>
      <c r="I125" s="156">
        <v>0</v>
      </c>
      <c r="J125" s="244">
        <v>0</v>
      </c>
      <c r="L125" s="104"/>
      <c r="M125" s="104"/>
      <c r="N125" s="104"/>
    </row>
    <row r="126" spans="1:14" x14ac:dyDescent="0.2">
      <c r="A126" s="255">
        <v>2212</v>
      </c>
      <c r="B126" s="256">
        <v>3635</v>
      </c>
      <c r="C126" s="265" t="s">
        <v>69</v>
      </c>
      <c r="D126" s="266">
        <v>16</v>
      </c>
      <c r="E126" s="57">
        <v>0</v>
      </c>
      <c r="F126" s="272">
        <v>0</v>
      </c>
      <c r="G126" s="259">
        <f>F126-E126</f>
        <v>0</v>
      </c>
      <c r="H126" s="211">
        <v>0</v>
      </c>
      <c r="I126" s="262">
        <v>0</v>
      </c>
      <c r="J126" s="273">
        <v>0</v>
      </c>
      <c r="L126" s="104"/>
      <c r="M126" s="104"/>
      <c r="N126" s="104"/>
    </row>
    <row r="127" spans="1:14" ht="13.5" thickBot="1" x14ac:dyDescent="0.25">
      <c r="A127" s="274">
        <v>2324</v>
      </c>
      <c r="B127" s="275">
        <v>3635</v>
      </c>
      <c r="C127" s="276" t="s">
        <v>68</v>
      </c>
      <c r="D127" s="277">
        <v>2</v>
      </c>
      <c r="E127" s="241">
        <v>0</v>
      </c>
      <c r="F127" s="278">
        <v>0</v>
      </c>
      <c r="G127" s="279">
        <f>F127-E127</f>
        <v>0</v>
      </c>
      <c r="H127" s="280">
        <v>0</v>
      </c>
      <c r="I127" s="207">
        <v>0</v>
      </c>
      <c r="J127" s="281">
        <v>0</v>
      </c>
      <c r="L127" s="104"/>
      <c r="M127" s="104"/>
      <c r="N127" s="104"/>
    </row>
    <row r="128" spans="1:14" ht="13.5" thickBot="1" x14ac:dyDescent="0.25">
      <c r="A128" s="282"/>
      <c r="B128" s="283"/>
      <c r="C128" s="284" t="s">
        <v>39</v>
      </c>
      <c r="D128" s="285">
        <f t="shared" ref="D128:J128" si="25">SUM(D124:D127)</f>
        <v>129</v>
      </c>
      <c r="E128" s="17">
        <f t="shared" si="25"/>
        <v>100</v>
      </c>
      <c r="F128" s="128">
        <f t="shared" si="25"/>
        <v>100</v>
      </c>
      <c r="G128" s="285">
        <f t="shared" si="25"/>
        <v>0</v>
      </c>
      <c r="H128" s="285">
        <f t="shared" si="25"/>
        <v>100</v>
      </c>
      <c r="I128" s="285">
        <f t="shared" si="25"/>
        <v>100</v>
      </c>
      <c r="J128" s="285">
        <f t="shared" si="25"/>
        <v>100</v>
      </c>
      <c r="L128" s="104"/>
      <c r="M128" s="104"/>
      <c r="N128" s="104"/>
    </row>
    <row r="129" spans="1:14" ht="15" thickBot="1" x14ac:dyDescent="0.25">
      <c r="A129" s="83" t="s">
        <v>70</v>
      </c>
      <c r="B129" s="89"/>
      <c r="C129" s="89"/>
      <c r="D129" s="231"/>
      <c r="E129" s="89"/>
      <c r="F129" s="89"/>
      <c r="G129" s="86"/>
      <c r="H129" s="87"/>
      <c r="I129" s="87"/>
      <c r="J129" s="87"/>
      <c r="L129" s="104"/>
      <c r="M129" s="104"/>
      <c r="N129" s="104"/>
    </row>
    <row r="130" spans="1:14" ht="13.5" thickBot="1" x14ac:dyDescent="0.25">
      <c r="A130" s="91"/>
      <c r="B130" s="92"/>
      <c r="C130" s="92"/>
      <c r="D130" s="93"/>
      <c r="E130" s="95"/>
      <c r="F130" s="95"/>
      <c r="G130" s="95"/>
      <c r="H130" s="96"/>
      <c r="I130" s="96"/>
      <c r="J130" s="97"/>
      <c r="L130" s="104"/>
      <c r="M130" s="104"/>
      <c r="N130" s="104"/>
    </row>
    <row r="131" spans="1:14" ht="13.5" thickBot="1" x14ac:dyDescent="0.25">
      <c r="A131" s="98"/>
      <c r="B131" s="99"/>
      <c r="C131" s="15" t="s">
        <v>27</v>
      </c>
      <c r="D131" s="100"/>
      <c r="E131" s="102"/>
      <c r="F131" s="102"/>
      <c r="G131" s="102"/>
      <c r="H131" s="99"/>
      <c r="I131" s="99"/>
      <c r="J131" s="103"/>
      <c r="L131" s="104"/>
      <c r="M131" s="104"/>
      <c r="N131" s="104"/>
    </row>
    <row r="132" spans="1:14" x14ac:dyDescent="0.2">
      <c r="A132" s="98"/>
      <c r="B132" s="105"/>
      <c r="C132" s="105" t="s">
        <v>28</v>
      </c>
      <c r="D132" s="106"/>
      <c r="E132" s="102"/>
      <c r="F132" s="102"/>
      <c r="G132" s="102"/>
      <c r="H132" s="99"/>
      <c r="I132" s="99"/>
      <c r="J132" s="103"/>
      <c r="L132" s="104"/>
      <c r="M132" s="104"/>
      <c r="N132" s="104"/>
    </row>
    <row r="133" spans="1:14" ht="13.5" thickBot="1" x14ac:dyDescent="0.25">
      <c r="A133" s="107"/>
      <c r="B133" s="108"/>
      <c r="C133" s="108"/>
      <c r="D133" s="109"/>
      <c r="E133" s="110"/>
      <c r="F133" s="110"/>
      <c r="G133" s="110"/>
      <c r="H133" s="111"/>
      <c r="I133" s="111"/>
      <c r="J133" s="112"/>
      <c r="L133" s="104"/>
      <c r="M133" s="104"/>
      <c r="N133" s="104"/>
    </row>
    <row r="134" spans="1:14" s="12" customFormat="1" ht="25.5" thickBot="1" x14ac:dyDescent="0.3">
      <c r="A134" s="4"/>
      <c r="B134" s="5"/>
      <c r="C134" s="6" t="s">
        <v>0</v>
      </c>
      <c r="D134" s="7" t="s">
        <v>178</v>
      </c>
      <c r="E134" s="582" t="s">
        <v>183</v>
      </c>
      <c r="F134" s="8" t="s">
        <v>179</v>
      </c>
      <c r="G134" s="9" t="s">
        <v>180</v>
      </c>
      <c r="H134" s="11" t="s">
        <v>1</v>
      </c>
      <c r="I134" s="11" t="s">
        <v>2</v>
      </c>
      <c r="J134" s="11" t="s">
        <v>181</v>
      </c>
    </row>
    <row r="135" spans="1:14" ht="13.5" thickBot="1" x14ac:dyDescent="0.25">
      <c r="A135" s="151">
        <v>1361</v>
      </c>
      <c r="B135" s="152"/>
      <c r="C135" s="286" t="s">
        <v>71</v>
      </c>
      <c r="D135" s="287">
        <v>120</v>
      </c>
      <c r="E135" s="154">
        <v>100</v>
      </c>
      <c r="F135" s="155">
        <v>100</v>
      </c>
      <c r="G135" s="31">
        <f>F135-E135</f>
        <v>0</v>
      </c>
      <c r="H135" s="204">
        <v>100</v>
      </c>
      <c r="I135" s="288">
        <v>100</v>
      </c>
      <c r="J135" s="244">
        <v>100</v>
      </c>
      <c r="L135" s="104"/>
      <c r="M135" s="104"/>
      <c r="N135" s="104"/>
    </row>
    <row r="136" spans="1:14" ht="13.5" thickBot="1" x14ac:dyDescent="0.25">
      <c r="A136" s="181"/>
      <c r="B136" s="289"/>
      <c r="C136" s="11" t="s">
        <v>72</v>
      </c>
      <c r="D136" s="230">
        <f>SUM(D135)</f>
        <v>120</v>
      </c>
      <c r="E136" s="17">
        <f t="shared" ref="E136:J136" si="26">SUM(E135:E135)</f>
        <v>100</v>
      </c>
      <c r="F136" s="128">
        <f t="shared" si="26"/>
        <v>100</v>
      </c>
      <c r="G136" s="19">
        <f t="shared" si="26"/>
        <v>0</v>
      </c>
      <c r="H136" s="223">
        <f t="shared" si="26"/>
        <v>100</v>
      </c>
      <c r="I136" s="224">
        <f t="shared" si="26"/>
        <v>100</v>
      </c>
      <c r="J136" s="290">
        <f t="shared" si="26"/>
        <v>100</v>
      </c>
      <c r="L136" s="104"/>
      <c r="M136" s="104"/>
      <c r="N136" s="104"/>
    </row>
    <row r="137" spans="1:14" x14ac:dyDescent="0.2">
      <c r="A137" s="291"/>
      <c r="B137" s="96"/>
      <c r="C137" s="96"/>
      <c r="D137" s="292"/>
      <c r="E137" s="95"/>
      <c r="F137" s="95"/>
      <c r="G137" s="95"/>
      <c r="H137" s="96"/>
      <c r="I137" s="96"/>
      <c r="J137" s="97"/>
      <c r="L137" s="104"/>
      <c r="M137" s="104"/>
      <c r="N137" s="104"/>
    </row>
    <row r="138" spans="1:14" x14ac:dyDescent="0.2">
      <c r="A138" s="98"/>
      <c r="B138" s="105"/>
      <c r="C138" s="105" t="s">
        <v>40</v>
      </c>
      <c r="D138" s="106"/>
      <c r="E138" s="102"/>
      <c r="F138" s="102"/>
      <c r="G138" s="102"/>
      <c r="H138" s="99"/>
      <c r="I138" s="99"/>
      <c r="J138" s="103"/>
      <c r="L138" s="104"/>
      <c r="M138" s="104"/>
      <c r="N138" s="104"/>
    </row>
    <row r="139" spans="1:14" ht="13.5" thickBot="1" x14ac:dyDescent="0.25">
      <c r="A139" s="107"/>
      <c r="B139" s="108"/>
      <c r="C139" s="108"/>
      <c r="D139" s="109"/>
      <c r="E139" s="110"/>
      <c r="F139" s="110"/>
      <c r="G139" s="110"/>
      <c r="H139" s="111"/>
      <c r="I139" s="111"/>
      <c r="J139" s="112"/>
      <c r="L139" s="104"/>
      <c r="M139" s="104"/>
      <c r="N139" s="104"/>
    </row>
    <row r="140" spans="1:14" s="12" customFormat="1" ht="25.5" thickBot="1" x14ac:dyDescent="0.3">
      <c r="A140" s="4"/>
      <c r="B140" s="5"/>
      <c r="C140" s="6" t="s">
        <v>0</v>
      </c>
      <c r="D140" s="7" t="s">
        <v>178</v>
      </c>
      <c r="E140" s="582" t="s">
        <v>183</v>
      </c>
      <c r="F140" s="8" t="s">
        <v>179</v>
      </c>
      <c r="G140" s="9" t="s">
        <v>180</v>
      </c>
      <c r="H140" s="10" t="s">
        <v>1</v>
      </c>
      <c r="I140" s="11" t="s">
        <v>2</v>
      </c>
      <c r="J140" s="11" t="s">
        <v>181</v>
      </c>
    </row>
    <row r="141" spans="1:14" x14ac:dyDescent="0.2">
      <c r="A141" s="293">
        <v>2212</v>
      </c>
      <c r="B141" s="294">
        <v>2219</v>
      </c>
      <c r="C141" s="295" t="s">
        <v>73</v>
      </c>
      <c r="D141" s="296">
        <v>56</v>
      </c>
      <c r="E141" s="297">
        <v>50</v>
      </c>
      <c r="F141" s="299">
        <v>50</v>
      </c>
      <c r="G141" s="27">
        <f>F141-E141</f>
        <v>0</v>
      </c>
      <c r="H141" s="300">
        <v>50</v>
      </c>
      <c r="I141" s="203">
        <v>50</v>
      </c>
      <c r="J141" s="301">
        <v>50</v>
      </c>
      <c r="L141" s="104"/>
      <c r="M141" s="104"/>
      <c r="N141" s="104"/>
    </row>
    <row r="142" spans="1:14" ht="13.5" thickBot="1" x14ac:dyDescent="0.25">
      <c r="A142" s="302">
        <v>2324</v>
      </c>
      <c r="B142" s="303">
        <v>2219</v>
      </c>
      <c r="C142" s="304" t="s">
        <v>74</v>
      </c>
      <c r="D142" s="305">
        <v>9</v>
      </c>
      <c r="E142" s="306">
        <v>0</v>
      </c>
      <c r="F142" s="309">
        <v>0</v>
      </c>
      <c r="G142" s="42">
        <f>F142-E142</f>
        <v>0</v>
      </c>
      <c r="H142" s="280">
        <v>0</v>
      </c>
      <c r="I142" s="207">
        <v>0</v>
      </c>
      <c r="J142" s="281">
        <v>0</v>
      </c>
      <c r="L142" s="104"/>
      <c r="M142" s="104"/>
      <c r="N142" s="104"/>
    </row>
    <row r="143" spans="1:14" ht="13.5" thickBot="1" x14ac:dyDescent="0.25">
      <c r="A143" s="242"/>
      <c r="B143" s="310"/>
      <c r="C143" s="311" t="s">
        <v>72</v>
      </c>
      <c r="D143" s="312">
        <f t="shared" ref="D143:F143" si="27">SUM(D141:D142)</f>
        <v>65</v>
      </c>
      <c r="E143" s="313">
        <f t="shared" si="27"/>
        <v>50</v>
      </c>
      <c r="F143" s="316">
        <f t="shared" si="27"/>
        <v>50</v>
      </c>
      <c r="G143" s="19">
        <f>F143-E143</f>
        <v>0</v>
      </c>
      <c r="H143" s="317">
        <f>SUM(H141:H142)</f>
        <v>50</v>
      </c>
      <c r="I143" s="315">
        <f>SUM(I141:I142)</f>
        <v>50</v>
      </c>
      <c r="J143" s="318">
        <f>SUM(J141:J142)</f>
        <v>50</v>
      </c>
      <c r="L143" s="104"/>
      <c r="M143" s="104"/>
      <c r="N143" s="104"/>
    </row>
    <row r="144" spans="1:14" x14ac:dyDescent="0.2">
      <c r="A144" s="212"/>
      <c r="B144" s="212"/>
      <c r="C144" s="319"/>
      <c r="D144" s="320"/>
      <c r="E144" s="322"/>
      <c r="F144" s="322"/>
      <c r="G144" s="82"/>
      <c r="H144" s="170"/>
      <c r="I144" s="170"/>
      <c r="J144" s="170"/>
      <c r="L144" s="104"/>
      <c r="M144" s="104"/>
      <c r="N144" s="104"/>
    </row>
    <row r="145" spans="1:14" ht="14.25" x14ac:dyDescent="0.2">
      <c r="A145" s="83" t="s">
        <v>75</v>
      </c>
      <c r="B145" s="323"/>
      <c r="C145" s="324"/>
      <c r="D145" s="325"/>
      <c r="E145" s="321"/>
      <c r="F145" s="321"/>
      <c r="G145" s="82"/>
      <c r="H145" s="170"/>
      <c r="I145" s="170"/>
      <c r="J145" s="170"/>
      <c r="L145" s="104"/>
      <c r="M145" s="104"/>
      <c r="N145" s="104"/>
    </row>
    <row r="146" spans="1:14" ht="13.5" thickBot="1" x14ac:dyDescent="0.25">
      <c r="A146" s="88"/>
      <c r="B146" s="212"/>
      <c r="C146" s="319"/>
      <c r="D146" s="320"/>
      <c r="E146" s="321"/>
      <c r="F146" s="321"/>
      <c r="G146" s="82"/>
      <c r="H146" s="170"/>
      <c r="I146" s="170"/>
      <c r="J146" s="170"/>
      <c r="L146" s="104"/>
      <c r="M146" s="104"/>
      <c r="N146" s="104"/>
    </row>
    <row r="147" spans="1:14" ht="13.5" thickBot="1" x14ac:dyDescent="0.25">
      <c r="A147" s="291"/>
      <c r="B147" s="96"/>
      <c r="C147" s="96"/>
      <c r="D147" s="292"/>
      <c r="E147" s="95"/>
      <c r="F147" s="95"/>
      <c r="G147" s="95"/>
      <c r="H147" s="96"/>
      <c r="I147" s="96"/>
      <c r="J147" s="97"/>
      <c r="L147" s="104"/>
      <c r="M147" s="104"/>
      <c r="N147" s="104"/>
    </row>
    <row r="148" spans="1:14" ht="13.5" thickBot="1" x14ac:dyDescent="0.25">
      <c r="A148" s="326"/>
      <c r="B148" s="99"/>
      <c r="C148" s="15" t="s">
        <v>27</v>
      </c>
      <c r="D148" s="100"/>
      <c r="E148" s="102"/>
      <c r="F148" s="102"/>
      <c r="G148" s="102"/>
      <c r="H148" s="99"/>
      <c r="I148" s="99"/>
      <c r="J148" s="103"/>
      <c r="L148" s="104"/>
      <c r="M148" s="104"/>
      <c r="N148" s="104"/>
    </row>
    <row r="149" spans="1:14" x14ac:dyDescent="0.2">
      <c r="A149" s="98"/>
      <c r="B149" s="105"/>
      <c r="C149" s="105" t="s">
        <v>40</v>
      </c>
      <c r="D149" s="106"/>
      <c r="E149" s="102"/>
      <c r="F149" s="102"/>
      <c r="G149" s="102"/>
      <c r="H149" s="99"/>
      <c r="I149" s="99"/>
      <c r="J149" s="103"/>
      <c r="L149" s="104"/>
      <c r="M149" s="104"/>
      <c r="N149" s="104"/>
    </row>
    <row r="150" spans="1:14" ht="13.5" thickBot="1" x14ac:dyDescent="0.25">
      <c r="A150" s="107"/>
      <c r="B150" s="108"/>
      <c r="C150" s="108"/>
      <c r="D150" s="109"/>
      <c r="E150" s="110"/>
      <c r="F150" s="110"/>
      <c r="G150" s="110"/>
      <c r="H150" s="111"/>
      <c r="I150" s="111"/>
      <c r="J150" s="112"/>
      <c r="L150" s="104"/>
      <c r="M150" s="104"/>
      <c r="N150" s="104"/>
    </row>
    <row r="151" spans="1:14" s="12" customFormat="1" ht="25.5" thickBot="1" x14ac:dyDescent="0.3">
      <c r="A151" s="4"/>
      <c r="B151" s="5"/>
      <c r="C151" s="6" t="s">
        <v>0</v>
      </c>
      <c r="D151" s="7" t="s">
        <v>178</v>
      </c>
      <c r="E151" s="582" t="s">
        <v>183</v>
      </c>
      <c r="F151" s="8" t="s">
        <v>179</v>
      </c>
      <c r="G151" s="9" t="s">
        <v>180</v>
      </c>
      <c r="H151" s="10" t="s">
        <v>1</v>
      </c>
      <c r="I151" s="11" t="s">
        <v>2</v>
      </c>
      <c r="J151" s="11" t="s">
        <v>181</v>
      </c>
    </row>
    <row r="152" spans="1:14" ht="13.5" thickBot="1" x14ac:dyDescent="0.25">
      <c r="A152" s="327">
        <v>2324</v>
      </c>
      <c r="B152" s="328">
        <v>2219</v>
      </c>
      <c r="C152" s="329" t="s">
        <v>76</v>
      </c>
      <c r="D152" s="330">
        <v>0</v>
      </c>
      <c r="E152" s="330">
        <v>0</v>
      </c>
      <c r="F152" s="331">
        <v>0</v>
      </c>
      <c r="G152" s="25">
        <v>0</v>
      </c>
      <c r="H152" s="332">
        <v>0</v>
      </c>
      <c r="I152" s="297">
        <v>0</v>
      </c>
      <c r="J152" s="333">
        <v>0</v>
      </c>
      <c r="L152" s="104"/>
      <c r="M152" s="104"/>
      <c r="N152" s="104"/>
    </row>
    <row r="153" spans="1:14" ht="13.5" thickBot="1" x14ac:dyDescent="0.25">
      <c r="A153" s="342"/>
      <c r="B153" s="343"/>
      <c r="C153" s="126" t="s">
        <v>77</v>
      </c>
      <c r="D153" s="344">
        <f t="shared" ref="D153:J153" si="28">SUM(D152:D152)</f>
        <v>0</v>
      </c>
      <c r="E153" s="344">
        <f t="shared" si="28"/>
        <v>0</v>
      </c>
      <c r="F153" s="346">
        <f t="shared" si="28"/>
        <v>0</v>
      </c>
      <c r="G153" s="345">
        <f t="shared" si="28"/>
        <v>0</v>
      </c>
      <c r="H153" s="345">
        <f t="shared" si="28"/>
        <v>0</v>
      </c>
      <c r="I153" s="345">
        <f t="shared" si="28"/>
        <v>0</v>
      </c>
      <c r="J153" s="345">
        <f t="shared" si="28"/>
        <v>0</v>
      </c>
      <c r="L153" s="104"/>
      <c r="M153" s="104"/>
      <c r="N153" s="104"/>
    </row>
    <row r="154" spans="1:14" x14ac:dyDescent="0.2">
      <c r="A154" s="327">
        <v>2132</v>
      </c>
      <c r="B154" s="328">
        <v>3111</v>
      </c>
      <c r="C154" s="329" t="s">
        <v>78</v>
      </c>
      <c r="D154" s="330">
        <v>93</v>
      </c>
      <c r="E154" s="330">
        <v>70</v>
      </c>
      <c r="F154" s="331">
        <v>80</v>
      </c>
      <c r="G154" s="25">
        <f>F154-E154</f>
        <v>10</v>
      </c>
      <c r="H154" s="332">
        <v>80</v>
      </c>
      <c r="I154" s="297">
        <v>80</v>
      </c>
      <c r="J154" s="333">
        <v>80</v>
      </c>
      <c r="L154" s="104"/>
      <c r="M154" s="104"/>
      <c r="N154" s="104"/>
    </row>
    <row r="155" spans="1:14" x14ac:dyDescent="0.2">
      <c r="A155" s="347">
        <v>2322</v>
      </c>
      <c r="B155" s="348">
        <v>3111</v>
      </c>
      <c r="C155" s="349" t="s">
        <v>79</v>
      </c>
      <c r="D155" s="350">
        <v>436</v>
      </c>
      <c r="E155" s="350">
        <v>0</v>
      </c>
      <c r="F155" s="352">
        <v>0</v>
      </c>
      <c r="G155" s="36">
        <f>F155-E155</f>
        <v>0</v>
      </c>
      <c r="H155" s="353">
        <v>0</v>
      </c>
      <c r="I155" s="154">
        <v>0</v>
      </c>
      <c r="J155" s="354">
        <v>0</v>
      </c>
      <c r="L155" s="104"/>
      <c r="M155" s="104"/>
      <c r="N155" s="104"/>
    </row>
    <row r="156" spans="1:14" ht="13.5" thickBot="1" x14ac:dyDescent="0.25">
      <c r="A156" s="334">
        <v>2324</v>
      </c>
      <c r="B156" s="335">
        <v>3111</v>
      </c>
      <c r="C156" s="336" t="s">
        <v>80</v>
      </c>
      <c r="D156" s="337">
        <v>0</v>
      </c>
      <c r="E156" s="337">
        <v>0</v>
      </c>
      <c r="F156" s="338">
        <v>0</v>
      </c>
      <c r="G156" s="57">
        <v>0</v>
      </c>
      <c r="H156" s="339">
        <v>0</v>
      </c>
      <c r="I156" s="340">
        <v>0</v>
      </c>
      <c r="J156" s="341">
        <v>0</v>
      </c>
      <c r="L156" s="104"/>
      <c r="M156" s="104"/>
      <c r="N156" s="104"/>
    </row>
    <row r="157" spans="1:14" ht="13.5" thickBot="1" x14ac:dyDescent="0.25">
      <c r="A157" s="124"/>
      <c r="B157" s="355"/>
      <c r="C157" s="126" t="s">
        <v>81</v>
      </c>
      <c r="D157" s="315">
        <f t="shared" ref="D157:J157" si="29">SUM(D154:D156)</f>
        <v>529</v>
      </c>
      <c r="E157" s="313">
        <f t="shared" si="29"/>
        <v>70</v>
      </c>
      <c r="F157" s="316">
        <f t="shared" si="29"/>
        <v>80</v>
      </c>
      <c r="G157" s="19">
        <f t="shared" si="29"/>
        <v>10</v>
      </c>
      <c r="H157" s="314">
        <f t="shared" si="29"/>
        <v>80</v>
      </c>
      <c r="I157" s="315">
        <f t="shared" si="29"/>
        <v>80</v>
      </c>
      <c r="J157" s="318">
        <f t="shared" si="29"/>
        <v>80</v>
      </c>
      <c r="L157" s="104"/>
      <c r="M157" s="104"/>
      <c r="N157" s="104"/>
    </row>
    <row r="158" spans="1:14" ht="13.5" thickBot="1" x14ac:dyDescent="0.25">
      <c r="A158" s="291"/>
      <c r="B158" s="96"/>
      <c r="C158" s="96"/>
      <c r="D158" s="292"/>
      <c r="E158" s="95"/>
      <c r="F158" s="95"/>
      <c r="G158" s="95"/>
      <c r="H158" s="96"/>
      <c r="I158" s="96"/>
      <c r="J158" s="97"/>
      <c r="L158" s="104"/>
      <c r="M158" s="104"/>
      <c r="N158" s="104"/>
    </row>
    <row r="159" spans="1:14" ht="13.5" thickBot="1" x14ac:dyDescent="0.25">
      <c r="A159" s="326"/>
      <c r="B159" s="99"/>
      <c r="C159" s="15" t="s">
        <v>27</v>
      </c>
      <c r="D159" s="100"/>
      <c r="E159" s="102"/>
      <c r="F159" s="102"/>
      <c r="G159" s="102"/>
      <c r="H159" s="99"/>
      <c r="I159" s="99"/>
      <c r="J159" s="103"/>
      <c r="L159" s="104"/>
      <c r="M159" s="104"/>
      <c r="N159" s="104"/>
    </row>
    <row r="160" spans="1:14" x14ac:dyDescent="0.2">
      <c r="A160" s="98"/>
      <c r="B160" s="105"/>
      <c r="C160" s="105" t="s">
        <v>40</v>
      </c>
      <c r="D160" s="106"/>
      <c r="E160" s="102"/>
      <c r="F160" s="102"/>
      <c r="G160" s="102"/>
      <c r="H160" s="99"/>
      <c r="I160" s="99"/>
      <c r="J160" s="103"/>
      <c r="L160" s="104"/>
      <c r="M160" s="104"/>
      <c r="N160" s="104"/>
    </row>
    <row r="161" spans="1:14" ht="13.5" thickBot="1" x14ac:dyDescent="0.25">
      <c r="A161" s="107"/>
      <c r="B161" s="108"/>
      <c r="C161" s="108"/>
      <c r="D161" s="109"/>
      <c r="E161" s="110"/>
      <c r="F161" s="110"/>
      <c r="G161" s="110"/>
      <c r="H161" s="111"/>
      <c r="I161" s="111"/>
      <c r="J161" s="112"/>
      <c r="L161" s="104"/>
      <c r="M161" s="104"/>
      <c r="N161" s="104"/>
    </row>
    <row r="162" spans="1:14" s="12" customFormat="1" ht="25.5" thickBot="1" x14ac:dyDescent="0.3">
      <c r="A162" s="4"/>
      <c r="B162" s="5"/>
      <c r="C162" s="6" t="s">
        <v>0</v>
      </c>
      <c r="D162" s="7" t="s">
        <v>178</v>
      </c>
      <c r="E162" s="582" t="s">
        <v>183</v>
      </c>
      <c r="F162" s="8" t="s">
        <v>179</v>
      </c>
      <c r="G162" s="9" t="s">
        <v>180</v>
      </c>
      <c r="H162" s="11" t="s">
        <v>1</v>
      </c>
      <c r="I162" s="11" t="s">
        <v>2</v>
      </c>
      <c r="J162" s="11" t="s">
        <v>181</v>
      </c>
    </row>
    <row r="163" spans="1:14" x14ac:dyDescent="0.2">
      <c r="A163" s="171">
        <v>2111</v>
      </c>
      <c r="B163" s="200">
        <v>3392</v>
      </c>
      <c r="C163" s="361" t="s">
        <v>86</v>
      </c>
      <c r="D163" s="362">
        <v>46</v>
      </c>
      <c r="E163" s="356">
        <v>50</v>
      </c>
      <c r="F163" s="363">
        <v>50</v>
      </c>
      <c r="G163" s="72">
        <f t="shared" ref="G163:G171" si="30">F163-E163</f>
        <v>0</v>
      </c>
      <c r="H163" s="357">
        <v>50</v>
      </c>
      <c r="I163" s="133">
        <v>50</v>
      </c>
      <c r="J163" s="133">
        <v>50</v>
      </c>
      <c r="L163" s="104"/>
      <c r="M163" s="104"/>
      <c r="N163" s="104"/>
    </row>
    <row r="164" spans="1:14" x14ac:dyDescent="0.2">
      <c r="A164" s="139">
        <v>2132</v>
      </c>
      <c r="B164" s="239">
        <v>3392</v>
      </c>
      <c r="C164" s="141" t="s">
        <v>87</v>
      </c>
      <c r="D164" s="142">
        <v>366</v>
      </c>
      <c r="E164" s="350">
        <v>380</v>
      </c>
      <c r="F164" s="365">
        <v>250</v>
      </c>
      <c r="G164" s="31">
        <f t="shared" si="30"/>
        <v>-130</v>
      </c>
      <c r="H164" s="364">
        <v>250</v>
      </c>
      <c r="I164" s="142">
        <v>250</v>
      </c>
      <c r="J164" s="142">
        <v>250</v>
      </c>
      <c r="L164" s="104"/>
      <c r="M164" s="104"/>
      <c r="N164" s="104"/>
    </row>
    <row r="165" spans="1:14" ht="13.5" thickBot="1" x14ac:dyDescent="0.25">
      <c r="A165" s="119">
        <v>2324</v>
      </c>
      <c r="B165" s="367">
        <v>3392</v>
      </c>
      <c r="C165" s="121" t="s">
        <v>88</v>
      </c>
      <c r="D165" s="122">
        <v>0</v>
      </c>
      <c r="E165" s="368">
        <v>0</v>
      </c>
      <c r="F165" s="370">
        <v>0</v>
      </c>
      <c r="G165" s="59">
        <f t="shared" si="30"/>
        <v>0</v>
      </c>
      <c r="H165" s="369">
        <v>0</v>
      </c>
      <c r="I165" s="122">
        <v>0</v>
      </c>
      <c r="J165" s="122">
        <v>0</v>
      </c>
      <c r="L165" s="104"/>
      <c r="M165" s="104"/>
      <c r="N165" s="104"/>
    </row>
    <row r="166" spans="1:14" ht="13.5" thickBot="1" x14ac:dyDescent="0.25">
      <c r="A166" s="124"/>
      <c r="B166" s="355"/>
      <c r="C166" s="126" t="s">
        <v>301</v>
      </c>
      <c r="D166" s="315">
        <f t="shared" ref="D166:F166" si="31">SUM(D163:D165)</f>
        <v>412</v>
      </c>
      <c r="E166" s="313">
        <f t="shared" si="31"/>
        <v>430</v>
      </c>
      <c r="F166" s="360">
        <f t="shared" si="31"/>
        <v>300</v>
      </c>
      <c r="G166" s="19">
        <f t="shared" si="30"/>
        <v>-130</v>
      </c>
      <c r="H166" s="314">
        <f>SUM(H163:H165)</f>
        <v>300</v>
      </c>
      <c r="I166" s="315">
        <f>SUM(I163:I165)</f>
        <v>300</v>
      </c>
      <c r="J166" s="315">
        <f>SUM(J163:J165)</f>
        <v>300</v>
      </c>
      <c r="L166" s="104"/>
      <c r="M166" s="104"/>
      <c r="N166" s="104"/>
    </row>
    <row r="167" spans="1:14" x14ac:dyDescent="0.2">
      <c r="A167" s="130">
        <v>2111</v>
      </c>
      <c r="B167" s="225">
        <v>3429</v>
      </c>
      <c r="C167" s="132" t="s">
        <v>82</v>
      </c>
      <c r="D167" s="133">
        <v>489</v>
      </c>
      <c r="E167" s="356">
        <v>530</v>
      </c>
      <c r="F167" s="358">
        <v>530</v>
      </c>
      <c r="G167" s="31">
        <f t="shared" si="30"/>
        <v>0</v>
      </c>
      <c r="H167" s="357">
        <v>530</v>
      </c>
      <c r="I167" s="133">
        <v>530</v>
      </c>
      <c r="J167" s="359">
        <v>530</v>
      </c>
      <c r="L167" s="104"/>
      <c r="M167" s="104"/>
      <c r="N167" s="104"/>
    </row>
    <row r="168" spans="1:14" ht="13.5" thickBot="1" x14ac:dyDescent="0.25">
      <c r="A168" s="130">
        <v>2132</v>
      </c>
      <c r="B168" s="225">
        <v>3429</v>
      </c>
      <c r="C168" s="132" t="s">
        <v>83</v>
      </c>
      <c r="D168" s="133">
        <v>77</v>
      </c>
      <c r="E168" s="356">
        <v>10</v>
      </c>
      <c r="F168" s="358">
        <v>10</v>
      </c>
      <c r="G168" s="31">
        <f t="shared" si="30"/>
        <v>0</v>
      </c>
      <c r="H168" s="357">
        <v>10</v>
      </c>
      <c r="I168" s="133">
        <v>10</v>
      </c>
      <c r="J168" s="359">
        <v>10</v>
      </c>
      <c r="L168" s="104"/>
      <c r="M168" s="104"/>
      <c r="N168" s="104"/>
    </row>
    <row r="169" spans="1:14" ht="13.5" thickBot="1" x14ac:dyDescent="0.25">
      <c r="A169" s="124"/>
      <c r="B169" s="355"/>
      <c r="C169" s="126" t="s">
        <v>85</v>
      </c>
      <c r="D169" s="315">
        <f>SUM(D167:D168)</f>
        <v>566</v>
      </c>
      <c r="E169" s="313">
        <f>SUM(E167:E168)</f>
        <v>540</v>
      </c>
      <c r="F169" s="360">
        <f>SUM(F167:F168)</f>
        <v>540</v>
      </c>
      <c r="G169" s="19">
        <f t="shared" si="30"/>
        <v>0</v>
      </c>
      <c r="H169" s="314">
        <f>SUM(H167:H168)</f>
        <v>540</v>
      </c>
      <c r="I169" s="315">
        <f>SUM(I167:I168)</f>
        <v>540</v>
      </c>
      <c r="J169" s="315">
        <f>SUM(J167:J168)</f>
        <v>540</v>
      </c>
      <c r="L169" s="104"/>
      <c r="M169" s="104"/>
      <c r="N169" s="104"/>
    </row>
    <row r="170" spans="1:14" x14ac:dyDescent="0.2">
      <c r="A170" s="293">
        <v>2111</v>
      </c>
      <c r="B170" s="294">
        <v>3639</v>
      </c>
      <c r="C170" s="371" t="s">
        <v>89</v>
      </c>
      <c r="D170" s="372">
        <v>2</v>
      </c>
      <c r="E170" s="297">
        <v>2</v>
      </c>
      <c r="F170" s="373">
        <v>0</v>
      </c>
      <c r="G170" s="175">
        <f t="shared" si="30"/>
        <v>-2</v>
      </c>
      <c r="H170" s="298">
        <v>0</v>
      </c>
      <c r="I170" s="203">
        <v>0</v>
      </c>
      <c r="J170" s="301">
        <v>0</v>
      </c>
      <c r="L170" s="104"/>
      <c r="M170" s="104"/>
      <c r="N170" s="104"/>
    </row>
    <row r="171" spans="1:14" ht="13.5" thickBot="1" x14ac:dyDescent="0.25">
      <c r="A171" s="255">
        <v>2131</v>
      </c>
      <c r="B171" s="256">
        <v>3639</v>
      </c>
      <c r="C171" s="374" t="s">
        <v>90</v>
      </c>
      <c r="D171" s="375">
        <v>4</v>
      </c>
      <c r="E171" s="340">
        <v>0</v>
      </c>
      <c r="F171" s="376">
        <v>0</v>
      </c>
      <c r="G171" s="72">
        <f t="shared" si="30"/>
        <v>0</v>
      </c>
      <c r="H171" s="211">
        <v>0</v>
      </c>
      <c r="I171" s="262">
        <v>0</v>
      </c>
      <c r="J171" s="273">
        <v>0</v>
      </c>
      <c r="L171" s="104"/>
      <c r="M171" s="104"/>
      <c r="N171" s="104"/>
    </row>
    <row r="172" spans="1:14" ht="13.5" thickBot="1" x14ac:dyDescent="0.25">
      <c r="A172" s="124"/>
      <c r="B172" s="355"/>
      <c r="C172" s="126" t="s">
        <v>91</v>
      </c>
      <c r="D172" s="315">
        <f t="shared" ref="D172:J172" si="32">SUM(D170:D171)</f>
        <v>6</v>
      </c>
      <c r="E172" s="313">
        <f t="shared" si="32"/>
        <v>2</v>
      </c>
      <c r="F172" s="360">
        <f t="shared" si="32"/>
        <v>0</v>
      </c>
      <c r="G172" s="315">
        <f t="shared" si="32"/>
        <v>-2</v>
      </c>
      <c r="H172" s="315">
        <f t="shared" si="32"/>
        <v>0</v>
      </c>
      <c r="I172" s="315">
        <f t="shared" si="32"/>
        <v>0</v>
      </c>
      <c r="J172" s="315">
        <f t="shared" si="32"/>
        <v>0</v>
      </c>
      <c r="L172" s="104"/>
      <c r="M172" s="104"/>
      <c r="N172" s="104"/>
    </row>
    <row r="173" spans="1:14" x14ac:dyDescent="0.2">
      <c r="A173" s="130">
        <v>2111</v>
      </c>
      <c r="B173" s="225">
        <v>6171</v>
      </c>
      <c r="C173" s="132" t="s">
        <v>92</v>
      </c>
      <c r="D173" s="133">
        <v>201</v>
      </c>
      <c r="E173" s="356">
        <v>200</v>
      </c>
      <c r="F173" s="363">
        <v>200</v>
      </c>
      <c r="G173" s="72">
        <f>F173-E173</f>
        <v>0</v>
      </c>
      <c r="H173" s="357">
        <v>200</v>
      </c>
      <c r="I173" s="133">
        <v>200</v>
      </c>
      <c r="J173" s="359">
        <v>200</v>
      </c>
      <c r="L173" s="104"/>
      <c r="M173" s="104"/>
      <c r="N173" s="104"/>
    </row>
    <row r="174" spans="1:14" x14ac:dyDescent="0.2">
      <c r="A174" s="139">
        <v>2132</v>
      </c>
      <c r="B174" s="239">
        <v>6171</v>
      </c>
      <c r="C174" s="141" t="s">
        <v>93</v>
      </c>
      <c r="D174" s="142">
        <v>1551</v>
      </c>
      <c r="E174" s="36">
        <v>1500</v>
      </c>
      <c r="F174" s="37">
        <v>1500</v>
      </c>
      <c r="G174" s="31">
        <f>F174-E174</f>
        <v>0</v>
      </c>
      <c r="H174" s="75">
        <v>1500</v>
      </c>
      <c r="I174" s="156">
        <v>1500</v>
      </c>
      <c r="J174" s="244">
        <v>1500</v>
      </c>
      <c r="L174" s="104"/>
      <c r="M174" s="104"/>
      <c r="N174" s="104"/>
    </row>
    <row r="175" spans="1:14" ht="13.5" thickBot="1" x14ac:dyDescent="0.25">
      <c r="A175" s="119">
        <v>2329</v>
      </c>
      <c r="B175" s="367">
        <v>6171</v>
      </c>
      <c r="C175" s="121" t="s">
        <v>94</v>
      </c>
      <c r="D175" s="122">
        <v>0</v>
      </c>
      <c r="E175" s="29">
        <v>0</v>
      </c>
      <c r="F175" s="30">
        <v>0</v>
      </c>
      <c r="G175" s="59">
        <f>F175-E175</f>
        <v>0</v>
      </c>
      <c r="H175" s="61">
        <v>0</v>
      </c>
      <c r="I175" s="63">
        <v>0</v>
      </c>
      <c r="J175" s="245">
        <v>0</v>
      </c>
      <c r="L175" s="104"/>
      <c r="M175" s="104"/>
      <c r="N175" s="104"/>
    </row>
    <row r="176" spans="1:14" ht="13.5" thickBot="1" x14ac:dyDescent="0.25">
      <c r="A176" s="377"/>
      <c r="B176" s="378"/>
      <c r="C176" s="379" t="s">
        <v>95</v>
      </c>
      <c r="D176" s="380">
        <f t="shared" ref="D176:F176" si="33">SUM(D173:D175)</f>
        <v>1752</v>
      </c>
      <c r="E176" s="381">
        <f t="shared" si="33"/>
        <v>1700</v>
      </c>
      <c r="F176" s="384">
        <f t="shared" si="33"/>
        <v>1700</v>
      </c>
      <c r="G176" s="382">
        <f>F176-E176</f>
        <v>0</v>
      </c>
      <c r="H176" s="10">
        <f>SUM(H173:H175)</f>
        <v>1700</v>
      </c>
      <c r="I176" s="11">
        <f>SUM(I173:I175)</f>
        <v>1700</v>
      </c>
      <c r="J176" s="229">
        <f>SUM(J173:J175)</f>
        <v>1700</v>
      </c>
      <c r="L176" s="104"/>
      <c r="M176" s="104"/>
      <c r="N176" s="104"/>
    </row>
    <row r="177" spans="1:14" ht="13.5" thickBot="1" x14ac:dyDescent="0.25">
      <c r="A177" s="181"/>
      <c r="B177" s="182"/>
      <c r="C177" s="385" t="s">
        <v>39</v>
      </c>
      <c r="D177" s="386">
        <f>SUM(D153+D157+D166+D169+D172+D176)</f>
        <v>3265</v>
      </c>
      <c r="E177" s="386">
        <f>SUM(E153+E157+E166+E169+E172+E176)</f>
        <v>2742</v>
      </c>
      <c r="F177" s="128">
        <f>SUM(F153+F157+F166+F169+F172+F176)</f>
        <v>2620</v>
      </c>
      <c r="G177" s="386">
        <f>SUM(G153+G157+G169+G166+G172+G176)</f>
        <v>-122</v>
      </c>
      <c r="H177" s="386">
        <f>SUM(H153+H157+H166+H169+H172+H176)</f>
        <v>2620</v>
      </c>
      <c r="I177" s="386">
        <f>SUM(I153+I157+I166+I169+I172+I176)</f>
        <v>2620</v>
      </c>
      <c r="J177" s="386">
        <f>SUM(J153+J157+J166+J169+J172+J176)</f>
        <v>2620</v>
      </c>
      <c r="L177" s="104"/>
      <c r="M177" s="104"/>
      <c r="N177" s="104"/>
    </row>
    <row r="178" spans="1:14" x14ac:dyDescent="0.2">
      <c r="A178" s="211"/>
      <c r="B178" s="211"/>
      <c r="C178" s="319"/>
      <c r="D178" s="80"/>
      <c r="E178" s="80"/>
      <c r="F178" s="81"/>
      <c r="G178" s="80"/>
      <c r="H178" s="80"/>
      <c r="I178" s="80"/>
      <c r="J178" s="80"/>
      <c r="L178" s="104"/>
      <c r="M178" s="104"/>
      <c r="N178" s="104"/>
    </row>
    <row r="179" spans="1:14" x14ac:dyDescent="0.2">
      <c r="A179" s="211"/>
      <c r="B179" s="211"/>
      <c r="C179" s="319"/>
      <c r="D179" s="80"/>
      <c r="E179" s="80"/>
      <c r="F179" s="81"/>
      <c r="G179" s="80"/>
      <c r="H179" s="80"/>
      <c r="I179" s="80"/>
      <c r="J179" s="80"/>
      <c r="L179" s="104"/>
      <c r="M179" s="104"/>
      <c r="N179" s="104"/>
    </row>
    <row r="180" spans="1:14" x14ac:dyDescent="0.2">
      <c r="A180" s="211"/>
      <c r="B180" s="211"/>
      <c r="C180" s="319"/>
      <c r="D180" s="80"/>
      <c r="E180" s="80"/>
      <c r="F180" s="81"/>
      <c r="G180" s="80"/>
      <c r="H180" s="80"/>
      <c r="I180" s="80"/>
      <c r="J180" s="80"/>
      <c r="L180" s="104"/>
      <c r="M180" s="104"/>
      <c r="N180" s="104"/>
    </row>
    <row r="181" spans="1:14" x14ac:dyDescent="0.2">
      <c r="A181" s="211"/>
      <c r="B181" s="211"/>
      <c r="C181" s="319"/>
      <c r="D181" s="80"/>
      <c r="E181" s="80"/>
      <c r="F181" s="81"/>
      <c r="G181" s="80"/>
      <c r="H181" s="80"/>
      <c r="I181" s="80"/>
      <c r="J181" s="80"/>
      <c r="L181" s="104"/>
      <c r="M181" s="104"/>
      <c r="N181" s="104"/>
    </row>
    <row r="182" spans="1:14" x14ac:dyDescent="0.2">
      <c r="A182" s="211"/>
      <c r="B182" s="211"/>
      <c r="C182" s="319"/>
      <c r="D182" s="80"/>
      <c r="E182" s="80"/>
      <c r="F182" s="81"/>
      <c r="G182" s="80"/>
      <c r="H182" s="80"/>
      <c r="I182" s="80"/>
      <c r="J182" s="80"/>
      <c r="L182" s="104"/>
      <c r="M182" s="104"/>
      <c r="N182" s="104"/>
    </row>
    <row r="183" spans="1:14" ht="15.75" customHeight="1" thickBot="1" x14ac:dyDescent="0.25">
      <c r="A183" s="211"/>
      <c r="B183" s="211"/>
      <c r="C183" s="319"/>
      <c r="D183" s="80"/>
      <c r="E183" s="80"/>
      <c r="F183" s="80"/>
      <c r="G183" s="80"/>
      <c r="H183" s="80"/>
      <c r="I183" s="80"/>
      <c r="J183" s="80"/>
      <c r="K183" s="169"/>
      <c r="L183" s="104"/>
      <c r="M183" s="104"/>
      <c r="N183" s="104"/>
    </row>
    <row r="184" spans="1:14" ht="13.5" thickBot="1" x14ac:dyDescent="0.25">
      <c r="A184" s="91"/>
      <c r="B184" s="92"/>
      <c r="C184" s="92"/>
      <c r="D184" s="93"/>
      <c r="E184" s="95"/>
      <c r="F184" s="95"/>
      <c r="G184" s="95"/>
      <c r="H184" s="96"/>
      <c r="I184" s="96"/>
      <c r="J184" s="97"/>
      <c r="L184" s="104"/>
      <c r="M184" s="104"/>
      <c r="N184" s="104"/>
    </row>
    <row r="185" spans="1:14" ht="13.5" thickBot="1" x14ac:dyDescent="0.25">
      <c r="A185" s="98"/>
      <c r="B185" s="214" t="s">
        <v>61</v>
      </c>
      <c r="C185" s="215"/>
      <c r="D185" s="216"/>
      <c r="E185" s="102"/>
      <c r="F185" s="102"/>
      <c r="G185" s="102"/>
      <c r="H185" s="99"/>
      <c r="I185" s="99"/>
      <c r="J185" s="103"/>
      <c r="L185" s="104"/>
      <c r="M185" s="104"/>
      <c r="N185" s="104"/>
    </row>
    <row r="186" spans="1:14" x14ac:dyDescent="0.2">
      <c r="A186" s="98"/>
      <c r="B186" s="105" t="s">
        <v>96</v>
      </c>
      <c r="C186" s="105"/>
      <c r="D186" s="106"/>
      <c r="E186" s="102"/>
      <c r="F186" s="102"/>
      <c r="G186" s="102"/>
      <c r="H186" s="99"/>
      <c r="I186" s="99"/>
      <c r="J186" s="103"/>
      <c r="L186" s="104"/>
      <c r="M186" s="104"/>
      <c r="N186" s="104"/>
    </row>
    <row r="187" spans="1:14" ht="7.5" customHeight="1" thickBot="1" x14ac:dyDescent="0.25">
      <c r="A187" s="107"/>
      <c r="B187" s="108"/>
      <c r="C187" s="108"/>
      <c r="D187" s="109"/>
      <c r="E187" s="110"/>
      <c r="F187" s="110"/>
      <c r="G187" s="110"/>
      <c r="H187" s="111"/>
      <c r="I187" s="111"/>
      <c r="J187" s="112"/>
      <c r="L187" s="104"/>
      <c r="M187" s="104"/>
      <c r="N187" s="104"/>
    </row>
    <row r="188" spans="1:14" s="12" customFormat="1" ht="25.5" thickBot="1" x14ac:dyDescent="0.3">
      <c r="A188" s="4"/>
      <c r="B188" s="5"/>
      <c r="C188" s="6" t="s">
        <v>0</v>
      </c>
      <c r="D188" s="7" t="s">
        <v>178</v>
      </c>
      <c r="E188" s="582" t="s">
        <v>183</v>
      </c>
      <c r="F188" s="8" t="s">
        <v>179</v>
      </c>
      <c r="G188" s="9" t="s">
        <v>180</v>
      </c>
      <c r="H188" s="11" t="s">
        <v>1</v>
      </c>
      <c r="I188" s="11" t="s">
        <v>2</v>
      </c>
      <c r="J188" s="11" t="s">
        <v>181</v>
      </c>
    </row>
    <row r="189" spans="1:14" x14ac:dyDescent="0.2">
      <c r="A189" s="390"/>
      <c r="B189" s="239">
        <v>2219</v>
      </c>
      <c r="C189" s="141" t="s">
        <v>323</v>
      </c>
      <c r="D189" s="142">
        <v>35</v>
      </c>
      <c r="E189" s="144">
        <v>87</v>
      </c>
      <c r="F189" s="391">
        <v>141</v>
      </c>
      <c r="G189" s="270">
        <f t="shared" ref="G189" si="34">F189-E189</f>
        <v>54</v>
      </c>
      <c r="H189" s="227">
        <v>134</v>
      </c>
      <c r="I189" s="194">
        <v>134</v>
      </c>
      <c r="J189" s="150">
        <v>134</v>
      </c>
      <c r="L189" s="104"/>
      <c r="M189" s="104"/>
      <c r="N189" s="392"/>
    </row>
    <row r="190" spans="1:14" x14ac:dyDescent="0.2">
      <c r="A190" s="390"/>
      <c r="B190" s="239">
        <v>2339</v>
      </c>
      <c r="C190" s="398" t="s">
        <v>182</v>
      </c>
      <c r="D190" s="142">
        <v>0</v>
      </c>
      <c r="E190" s="144">
        <v>0</v>
      </c>
      <c r="F190" s="578">
        <v>6</v>
      </c>
      <c r="G190" s="270">
        <f>F190-E190</f>
        <v>6</v>
      </c>
      <c r="H190" s="150">
        <v>6</v>
      </c>
      <c r="I190" s="194">
        <v>6</v>
      </c>
      <c r="J190" s="150">
        <v>6</v>
      </c>
      <c r="L190" s="104"/>
      <c r="M190" s="104"/>
      <c r="N190" s="104"/>
    </row>
    <row r="191" spans="1:14" ht="13.5" thickBot="1" x14ac:dyDescent="0.25">
      <c r="A191" s="390"/>
      <c r="B191" s="239">
        <v>2321</v>
      </c>
      <c r="C191" s="398" t="s">
        <v>356</v>
      </c>
      <c r="D191" s="142">
        <v>1197</v>
      </c>
      <c r="E191" s="144">
        <v>0</v>
      </c>
      <c r="F191" s="578">
        <v>0</v>
      </c>
      <c r="G191" s="270">
        <f>F191-E191</f>
        <v>0</v>
      </c>
      <c r="H191" s="150">
        <v>0</v>
      </c>
      <c r="I191" s="194">
        <v>0</v>
      </c>
      <c r="J191" s="150">
        <v>0</v>
      </c>
      <c r="L191" s="104"/>
      <c r="M191" s="104"/>
      <c r="N191" s="104"/>
    </row>
    <row r="192" spans="1:14" ht="13.5" thickBot="1" x14ac:dyDescent="0.25">
      <c r="A192" s="181"/>
      <c r="B192" s="182"/>
      <c r="C192" s="385" t="s">
        <v>39</v>
      </c>
      <c r="D192" s="403">
        <f t="shared" ref="D192:J192" si="35">SUM(D189:D191)</f>
        <v>1232</v>
      </c>
      <c r="E192" s="1118">
        <f t="shared" si="35"/>
        <v>87</v>
      </c>
      <c r="F192" s="449">
        <f t="shared" si="35"/>
        <v>147</v>
      </c>
      <c r="G192" s="1118">
        <f t="shared" si="35"/>
        <v>60</v>
      </c>
      <c r="H192" s="403">
        <f t="shared" si="35"/>
        <v>140</v>
      </c>
      <c r="I192" s="403">
        <f t="shared" si="35"/>
        <v>140</v>
      </c>
      <c r="J192" s="403">
        <f t="shared" si="35"/>
        <v>140</v>
      </c>
      <c r="L192" s="104"/>
      <c r="M192" s="104"/>
      <c r="N192" s="104"/>
    </row>
    <row r="193" spans="1:14" x14ac:dyDescent="0.2">
      <c r="A193" s="91"/>
      <c r="B193" s="186"/>
      <c r="C193" s="92"/>
      <c r="D193" s="93"/>
      <c r="E193" s="94"/>
      <c r="F193" s="94"/>
      <c r="G193" s="95"/>
      <c r="H193" s="96"/>
      <c r="I193" s="96"/>
      <c r="J193" s="97"/>
      <c r="L193" s="104"/>
      <c r="M193" s="104"/>
      <c r="N193" s="104"/>
    </row>
    <row r="194" spans="1:14" x14ac:dyDescent="0.2">
      <c r="A194" s="98"/>
      <c r="B194" s="105" t="s">
        <v>97</v>
      </c>
      <c r="C194" s="105"/>
      <c r="D194" s="106"/>
      <c r="E194" s="101"/>
      <c r="F194" s="101"/>
      <c r="G194" s="102"/>
      <c r="H194" s="99"/>
      <c r="I194" s="99"/>
      <c r="J194" s="103"/>
      <c r="L194" s="104"/>
      <c r="M194" s="104"/>
      <c r="N194" s="104"/>
    </row>
    <row r="195" spans="1:14" ht="13.5" thickBot="1" x14ac:dyDescent="0.25">
      <c r="A195" s="98"/>
      <c r="B195" s="105"/>
      <c r="C195" s="105"/>
      <c r="D195" s="106"/>
      <c r="E195" s="101"/>
      <c r="F195" s="101"/>
      <c r="G195" s="102"/>
      <c r="H195" s="99"/>
      <c r="I195" s="99"/>
      <c r="J195" s="103"/>
      <c r="L195" s="104"/>
      <c r="M195" s="104"/>
      <c r="N195" s="104"/>
    </row>
    <row r="196" spans="1:14" s="12" customFormat="1" ht="25.5" thickBot="1" x14ac:dyDescent="0.3">
      <c r="A196" s="4"/>
      <c r="B196" s="5"/>
      <c r="C196" s="6" t="s">
        <v>0</v>
      </c>
      <c r="D196" s="7" t="s">
        <v>178</v>
      </c>
      <c r="E196" s="582" t="s">
        <v>183</v>
      </c>
      <c r="F196" s="8" t="s">
        <v>179</v>
      </c>
      <c r="G196" s="9" t="s">
        <v>180</v>
      </c>
      <c r="H196" s="11" t="s">
        <v>1</v>
      </c>
      <c r="I196" s="11" t="s">
        <v>2</v>
      </c>
      <c r="J196" s="11" t="s">
        <v>181</v>
      </c>
    </row>
    <row r="197" spans="1:14" x14ac:dyDescent="0.2">
      <c r="A197" s="139"/>
      <c r="B197" s="532">
        <v>3111</v>
      </c>
      <c r="C197" s="421" t="s">
        <v>325</v>
      </c>
      <c r="D197" s="366">
        <v>2283</v>
      </c>
      <c r="E197" s="407">
        <v>1966</v>
      </c>
      <c r="F197" s="578">
        <v>2136</v>
      </c>
      <c r="G197" s="31">
        <f>F197-E197</f>
        <v>170</v>
      </c>
      <c r="H197" s="1117">
        <v>2136</v>
      </c>
      <c r="I197" s="144">
        <v>2136</v>
      </c>
      <c r="J197" s="144">
        <v>2136</v>
      </c>
      <c r="K197" s="406"/>
      <c r="L197" s="104"/>
      <c r="M197" s="104"/>
      <c r="N197" s="104"/>
    </row>
    <row r="198" spans="1:14" x14ac:dyDescent="0.2">
      <c r="A198" s="130"/>
      <c r="B198" s="533">
        <v>3326</v>
      </c>
      <c r="C198" s="423" t="s">
        <v>324</v>
      </c>
      <c r="D198" s="359">
        <v>63</v>
      </c>
      <c r="E198" s="412">
        <v>0</v>
      </c>
      <c r="F198" s="408">
        <v>47</v>
      </c>
      <c r="G198" s="31">
        <f>F198-E198</f>
        <v>47</v>
      </c>
      <c r="H198" s="240">
        <v>47</v>
      </c>
      <c r="I198" s="144">
        <v>47</v>
      </c>
      <c r="J198" s="144">
        <v>47</v>
      </c>
      <c r="K198" s="406"/>
      <c r="L198" s="104"/>
      <c r="M198" s="104"/>
      <c r="N198" s="104"/>
    </row>
    <row r="199" spans="1:14" x14ac:dyDescent="0.2">
      <c r="A199" s="139"/>
      <c r="B199" s="239">
        <v>3392</v>
      </c>
      <c r="C199" s="141" t="s">
        <v>326</v>
      </c>
      <c r="D199" s="142">
        <v>990</v>
      </c>
      <c r="E199" s="350">
        <v>775</v>
      </c>
      <c r="F199" s="363">
        <v>1510</v>
      </c>
      <c r="G199" s="71">
        <f t="shared" ref="G199:G201" si="36">F199-E199</f>
        <v>735</v>
      </c>
      <c r="H199" s="1119">
        <v>1610</v>
      </c>
      <c r="I199" s="1119">
        <v>1610</v>
      </c>
      <c r="J199" s="1119">
        <v>1610</v>
      </c>
      <c r="K199" s="484"/>
      <c r="L199" s="406"/>
      <c r="M199" s="104"/>
      <c r="N199" s="104"/>
    </row>
    <row r="200" spans="1:14" x14ac:dyDescent="0.2">
      <c r="A200" s="130"/>
      <c r="B200" s="225">
        <v>3421</v>
      </c>
      <c r="C200" s="525" t="s">
        <v>327</v>
      </c>
      <c r="D200" s="133">
        <v>482</v>
      </c>
      <c r="E200" s="133">
        <v>680</v>
      </c>
      <c r="F200" s="363">
        <v>750</v>
      </c>
      <c r="G200" s="71">
        <f t="shared" si="36"/>
        <v>70</v>
      </c>
      <c r="H200" s="133">
        <v>880</v>
      </c>
      <c r="I200" s="133">
        <v>850</v>
      </c>
      <c r="J200" s="133">
        <v>830</v>
      </c>
      <c r="K200" s="406"/>
      <c r="L200" s="104"/>
      <c r="M200" s="104"/>
      <c r="N200" s="104"/>
    </row>
    <row r="201" spans="1:14" x14ac:dyDescent="0.2">
      <c r="A201" s="139"/>
      <c r="B201" s="239">
        <v>3429</v>
      </c>
      <c r="C201" s="423" t="s">
        <v>328</v>
      </c>
      <c r="D201" s="142">
        <v>567</v>
      </c>
      <c r="E201" s="351">
        <v>732</v>
      </c>
      <c r="F201" s="365">
        <v>700</v>
      </c>
      <c r="G201" s="147">
        <f t="shared" si="36"/>
        <v>-32</v>
      </c>
      <c r="H201" s="350">
        <v>807</v>
      </c>
      <c r="I201" s="350">
        <v>807</v>
      </c>
      <c r="J201" s="350">
        <v>807</v>
      </c>
      <c r="L201" s="104"/>
      <c r="M201" s="104"/>
      <c r="N201" s="104"/>
    </row>
    <row r="202" spans="1:14" x14ac:dyDescent="0.2">
      <c r="A202" s="139"/>
      <c r="B202" s="239">
        <v>3613</v>
      </c>
      <c r="C202" s="141" t="s">
        <v>329</v>
      </c>
      <c r="D202" s="142">
        <v>14</v>
      </c>
      <c r="E202" s="350">
        <v>134</v>
      </c>
      <c r="F202" s="365">
        <v>34</v>
      </c>
      <c r="G202" s="147">
        <f t="shared" ref="G202" si="37">F202-E202</f>
        <v>-100</v>
      </c>
      <c r="H202" s="579">
        <v>34</v>
      </c>
      <c r="I202" s="579">
        <v>39</v>
      </c>
      <c r="J202" s="579">
        <v>39</v>
      </c>
      <c r="L202" s="104"/>
      <c r="M202" s="104"/>
      <c r="N202" s="104"/>
    </row>
    <row r="203" spans="1:14" ht="13.5" thickBot="1" x14ac:dyDescent="0.25">
      <c r="A203" s="119"/>
      <c r="B203" s="367">
        <v>3639</v>
      </c>
      <c r="C203" s="121" t="s">
        <v>330</v>
      </c>
      <c r="D203" s="122">
        <v>133</v>
      </c>
      <c r="E203" s="368">
        <v>146</v>
      </c>
      <c r="F203" s="418">
        <v>145</v>
      </c>
      <c r="G203" s="42">
        <f t="shared" ref="G203:G204" si="38">F203-E203</f>
        <v>-1</v>
      </c>
      <c r="H203" s="61">
        <v>145</v>
      </c>
      <c r="I203" s="63">
        <v>145</v>
      </c>
      <c r="J203" s="63">
        <v>145</v>
      </c>
      <c r="L203" s="104"/>
      <c r="M203" s="104"/>
      <c r="N203" s="104"/>
    </row>
    <row r="204" spans="1:14" ht="13.5" thickBot="1" x14ac:dyDescent="0.25">
      <c r="A204" s="124"/>
      <c r="B204" s="355"/>
      <c r="C204" s="420" t="s">
        <v>39</v>
      </c>
      <c r="D204" s="165">
        <f>SUM(D197:D203)</f>
        <v>4532</v>
      </c>
      <c r="E204" s="165">
        <f>SUM(E197:E203)</f>
        <v>4433</v>
      </c>
      <c r="F204" s="410">
        <f>SUM(F197:F203)</f>
        <v>5322</v>
      </c>
      <c r="G204" s="419">
        <f t="shared" si="38"/>
        <v>889</v>
      </c>
      <c r="H204" s="165">
        <f>SUM(H197:H203)</f>
        <v>5659</v>
      </c>
      <c r="I204" s="165">
        <f>SUM(I197:I203)</f>
        <v>5634</v>
      </c>
      <c r="J204" s="165">
        <f>SUM(J197:J203)</f>
        <v>5614</v>
      </c>
      <c r="L204" s="104"/>
      <c r="M204" s="104"/>
      <c r="N204" s="104"/>
    </row>
    <row r="205" spans="1:14" x14ac:dyDescent="0.2">
      <c r="A205" s="232"/>
      <c r="B205" s="186"/>
      <c r="C205" s="188"/>
      <c r="D205" s="233"/>
      <c r="E205" s="95"/>
      <c r="F205" s="95"/>
      <c r="G205" s="95"/>
      <c r="H205" s="96"/>
      <c r="I205" s="96"/>
      <c r="J205" s="97"/>
      <c r="L205" s="104"/>
      <c r="M205" s="104"/>
      <c r="N205" s="104"/>
    </row>
    <row r="206" spans="1:14" x14ac:dyDescent="0.2">
      <c r="A206" s="234"/>
      <c r="B206" s="105" t="s">
        <v>55</v>
      </c>
      <c r="C206" s="105"/>
      <c r="D206" s="106"/>
      <c r="E206" s="102"/>
      <c r="F206" s="102"/>
      <c r="G206" s="102"/>
      <c r="H206" s="99"/>
      <c r="I206" s="99"/>
      <c r="J206" s="103"/>
      <c r="L206" s="104"/>
      <c r="M206" s="104"/>
      <c r="N206" s="104"/>
    </row>
    <row r="207" spans="1:14" ht="13.5" thickBot="1" x14ac:dyDescent="0.25">
      <c r="A207" s="235"/>
      <c r="B207" s="111"/>
      <c r="C207" s="111"/>
      <c r="D207" s="236"/>
      <c r="E207" s="110"/>
      <c r="F207" s="110"/>
      <c r="G207" s="110"/>
      <c r="H207" s="111"/>
      <c r="I207" s="111"/>
      <c r="J207" s="112"/>
      <c r="L207" s="104"/>
      <c r="M207" s="104"/>
      <c r="N207" s="104"/>
    </row>
    <row r="208" spans="1:14" s="12" customFormat="1" ht="25.5" thickBot="1" x14ac:dyDescent="0.3">
      <c r="A208" s="4"/>
      <c r="B208" s="5"/>
      <c r="C208" s="6" t="s">
        <v>0</v>
      </c>
      <c r="D208" s="7" t="s">
        <v>178</v>
      </c>
      <c r="E208" s="582" t="s">
        <v>183</v>
      </c>
      <c r="F208" s="8" t="s">
        <v>179</v>
      </c>
      <c r="G208" s="9" t="s">
        <v>180</v>
      </c>
      <c r="H208" s="11" t="s">
        <v>1</v>
      </c>
      <c r="I208" s="11" t="s">
        <v>2</v>
      </c>
      <c r="J208" s="11" t="s">
        <v>181</v>
      </c>
    </row>
    <row r="209" spans="1:15" ht="13.5" thickBot="1" x14ac:dyDescent="0.25">
      <c r="A209" s="414"/>
      <c r="B209" s="424">
        <v>6171</v>
      </c>
      <c r="C209" s="425" t="s">
        <v>322</v>
      </c>
      <c r="D209" s="369">
        <v>2018</v>
      </c>
      <c r="E209" s="368">
        <v>1576</v>
      </c>
      <c r="F209" s="370">
        <v>1673</v>
      </c>
      <c r="G209" s="58">
        <f t="shared" ref="G209" si="39">F209-E209</f>
        <v>97</v>
      </c>
      <c r="H209" s="308">
        <v>1843</v>
      </c>
      <c r="I209" s="207">
        <v>1843</v>
      </c>
      <c r="J209" s="207">
        <v>1843</v>
      </c>
      <c r="K209" s="484"/>
      <c r="L209" s="406"/>
      <c r="M209" s="406"/>
      <c r="N209" s="406"/>
      <c r="O209" s="484"/>
    </row>
    <row r="210" spans="1:15" ht="13.5" thickBot="1" x14ac:dyDescent="0.25">
      <c r="A210" s="197"/>
      <c r="B210" s="198"/>
      <c r="C210" s="420" t="s">
        <v>39</v>
      </c>
      <c r="D210" s="230">
        <f t="shared" ref="D210:J210" si="40">SUM(D209:D209)</f>
        <v>2018</v>
      </c>
      <c r="E210" s="411">
        <f t="shared" si="40"/>
        <v>1576</v>
      </c>
      <c r="F210" s="426">
        <f t="shared" si="40"/>
        <v>1673</v>
      </c>
      <c r="G210" s="230">
        <f t="shared" si="40"/>
        <v>97</v>
      </c>
      <c r="H210" s="230">
        <f t="shared" si="40"/>
        <v>1843</v>
      </c>
      <c r="I210" s="230">
        <f t="shared" si="40"/>
        <v>1843</v>
      </c>
      <c r="J210" s="230">
        <f t="shared" si="40"/>
        <v>1843</v>
      </c>
      <c r="L210" s="104"/>
      <c r="M210" s="104"/>
      <c r="N210" s="104"/>
    </row>
    <row r="211" spans="1:15" ht="13.5" thickBot="1" x14ac:dyDescent="0.25">
      <c r="A211" s="91"/>
      <c r="B211" s="186"/>
      <c r="C211" s="92"/>
      <c r="D211" s="93"/>
      <c r="E211" s="95"/>
      <c r="F211" s="95"/>
      <c r="G211" s="95"/>
      <c r="H211" s="96"/>
      <c r="I211" s="96"/>
      <c r="J211" s="97"/>
      <c r="L211" s="104"/>
      <c r="M211" s="104"/>
      <c r="N211" s="104"/>
    </row>
    <row r="212" spans="1:15" ht="13.5" thickBot="1" x14ac:dyDescent="0.25">
      <c r="A212" s="98"/>
      <c r="B212" s="427" t="s">
        <v>98</v>
      </c>
      <c r="C212" s="428"/>
      <c r="D212" s="216"/>
      <c r="E212" s="102"/>
      <c r="F212" s="102"/>
      <c r="G212" s="102"/>
      <c r="H212" s="99"/>
      <c r="I212" s="99"/>
      <c r="J212" s="103"/>
      <c r="L212" s="104"/>
      <c r="M212" s="104"/>
      <c r="N212" s="104"/>
    </row>
    <row r="213" spans="1:15" ht="13.5" thickBot="1" x14ac:dyDescent="0.25">
      <c r="A213" s="107"/>
      <c r="B213" s="429"/>
      <c r="C213" s="108"/>
      <c r="D213" s="109"/>
      <c r="E213" s="110"/>
      <c r="F213" s="110"/>
      <c r="G213" s="110"/>
      <c r="H213" s="111"/>
      <c r="I213" s="111"/>
      <c r="J213" s="112"/>
      <c r="L213" s="104"/>
      <c r="M213" s="104"/>
      <c r="N213" s="104"/>
    </row>
    <row r="214" spans="1:15" s="12" customFormat="1" ht="25.5" thickBot="1" x14ac:dyDescent="0.3">
      <c r="A214" s="4"/>
      <c r="B214" s="5"/>
      <c r="C214" s="6" t="s">
        <v>0</v>
      </c>
      <c r="D214" s="7" t="s">
        <v>178</v>
      </c>
      <c r="E214" s="582" t="s">
        <v>183</v>
      </c>
      <c r="F214" s="8" t="s">
        <v>179</v>
      </c>
      <c r="G214" s="9" t="s">
        <v>180</v>
      </c>
      <c r="H214" s="11" t="s">
        <v>1</v>
      </c>
      <c r="I214" s="11" t="s">
        <v>2</v>
      </c>
      <c r="J214" s="11" t="s">
        <v>181</v>
      </c>
    </row>
    <row r="215" spans="1:15" x14ac:dyDescent="0.2">
      <c r="A215" s="293"/>
      <c r="B215" s="294">
        <v>2219</v>
      </c>
      <c r="C215" s="435" t="s">
        <v>331</v>
      </c>
      <c r="D215" s="436">
        <v>12017</v>
      </c>
      <c r="E215" s="25">
        <v>220</v>
      </c>
      <c r="F215" s="26">
        <v>2200</v>
      </c>
      <c r="G215" s="175">
        <f>F215-E215</f>
        <v>1980</v>
      </c>
      <c r="H215" s="332">
        <v>0</v>
      </c>
      <c r="I215" s="203">
        <v>0</v>
      </c>
      <c r="J215" s="301">
        <v>0</v>
      </c>
      <c r="L215" s="104"/>
      <c r="M215" s="104"/>
      <c r="N215" s="104"/>
    </row>
    <row r="216" spans="1:15" s="12" customFormat="1" ht="12" customHeight="1" x14ac:dyDescent="0.25">
      <c r="A216" s="387"/>
      <c r="B216" s="225">
        <v>2321</v>
      </c>
      <c r="C216" s="525" t="s">
        <v>349</v>
      </c>
      <c r="D216" s="1121">
        <v>0</v>
      </c>
      <c r="E216" s="135">
        <v>0</v>
      </c>
      <c r="F216" s="538">
        <v>0</v>
      </c>
      <c r="G216" s="1122">
        <f>F216-E216</f>
        <v>0</v>
      </c>
      <c r="H216" s="191">
        <v>0</v>
      </c>
      <c r="I216" s="227">
        <v>0</v>
      </c>
      <c r="J216" s="389">
        <v>0</v>
      </c>
      <c r="K216" s="484"/>
    </row>
    <row r="217" spans="1:15" x14ac:dyDescent="0.2">
      <c r="A217" s="271"/>
      <c r="B217" s="152">
        <v>2334</v>
      </c>
      <c r="C217" s="244" t="s">
        <v>99</v>
      </c>
      <c r="D217" s="287">
        <v>79</v>
      </c>
      <c r="E217" s="36">
        <v>0</v>
      </c>
      <c r="F217" s="37">
        <v>413</v>
      </c>
      <c r="G217" s="31">
        <f>F217-E217</f>
        <v>413</v>
      </c>
      <c r="H217" s="75">
        <v>0</v>
      </c>
      <c r="I217" s="156">
        <v>0</v>
      </c>
      <c r="J217" s="244">
        <v>0</v>
      </c>
      <c r="L217" s="104"/>
      <c r="M217" s="104"/>
      <c r="N217" s="104"/>
    </row>
    <row r="218" spans="1:15" x14ac:dyDescent="0.2">
      <c r="A218" s="171"/>
      <c r="B218" s="200">
        <v>3111</v>
      </c>
      <c r="C218" s="430" t="s">
        <v>332</v>
      </c>
      <c r="D218" s="389">
        <v>6832</v>
      </c>
      <c r="E218" s="70">
        <v>8728</v>
      </c>
      <c r="F218" s="73">
        <v>2325</v>
      </c>
      <c r="G218" s="72">
        <f t="shared" ref="G218:G224" si="41">F218-E218</f>
        <v>-6403</v>
      </c>
      <c r="H218" s="39">
        <v>0</v>
      </c>
      <c r="I218" s="205">
        <v>0</v>
      </c>
      <c r="J218" s="243">
        <v>0</v>
      </c>
      <c r="L218" s="104"/>
      <c r="M218" s="104"/>
      <c r="N218" s="104"/>
    </row>
    <row r="219" spans="1:15" x14ac:dyDescent="0.2">
      <c r="A219" s="271"/>
      <c r="B219" s="152">
        <v>3326</v>
      </c>
      <c r="C219" s="75" t="s">
        <v>357</v>
      </c>
      <c r="D219" s="150">
        <v>34920</v>
      </c>
      <c r="E219" s="36">
        <v>0</v>
      </c>
      <c r="F219" s="37">
        <v>0</v>
      </c>
      <c r="G219" s="31">
        <f t="shared" si="41"/>
        <v>0</v>
      </c>
      <c r="H219" s="35">
        <v>0</v>
      </c>
      <c r="I219" s="156">
        <v>0</v>
      </c>
      <c r="J219" s="244">
        <v>0</v>
      </c>
      <c r="L219" s="104"/>
      <c r="M219" s="104"/>
      <c r="N219" s="104"/>
    </row>
    <row r="220" spans="1:15" x14ac:dyDescent="0.2">
      <c r="A220" s="171"/>
      <c r="B220" s="200">
        <v>3421</v>
      </c>
      <c r="C220" s="228" t="s">
        <v>302</v>
      </c>
      <c r="D220" s="227">
        <v>546</v>
      </c>
      <c r="E220" s="70">
        <v>0</v>
      </c>
      <c r="F220" s="73">
        <v>0</v>
      </c>
      <c r="G220" s="72">
        <f t="shared" si="41"/>
        <v>0</v>
      </c>
      <c r="H220" s="1120">
        <v>0</v>
      </c>
      <c r="I220" s="413">
        <v>0</v>
      </c>
      <c r="J220" s="1123">
        <v>0</v>
      </c>
      <c r="L220" s="104"/>
      <c r="M220" s="104"/>
      <c r="N220" s="104"/>
    </row>
    <row r="221" spans="1:15" x14ac:dyDescent="0.2">
      <c r="A221" s="151"/>
      <c r="B221" s="152">
        <v>3429</v>
      </c>
      <c r="C221" s="153" t="s">
        <v>350</v>
      </c>
      <c r="D221" s="150">
        <v>76</v>
      </c>
      <c r="E221" s="36">
        <v>0</v>
      </c>
      <c r="F221" s="37">
        <v>0</v>
      </c>
      <c r="G221" s="31">
        <f t="shared" si="41"/>
        <v>0</v>
      </c>
      <c r="H221" s="75">
        <v>0</v>
      </c>
      <c r="I221" s="156">
        <v>0</v>
      </c>
      <c r="J221" s="244">
        <v>0</v>
      </c>
      <c r="L221" s="104"/>
      <c r="M221" s="104"/>
      <c r="N221" s="104"/>
    </row>
    <row r="222" spans="1:15" x14ac:dyDescent="0.2">
      <c r="A222" s="171"/>
      <c r="B222" s="200">
        <v>3613</v>
      </c>
      <c r="C222" s="228" t="s">
        <v>351</v>
      </c>
      <c r="D222" s="227">
        <v>3368</v>
      </c>
      <c r="E222" s="70">
        <v>77</v>
      </c>
      <c r="F222" s="73">
        <v>0</v>
      </c>
      <c r="G222" s="72">
        <f t="shared" si="41"/>
        <v>-77</v>
      </c>
      <c r="H222" s="71">
        <v>0</v>
      </c>
      <c r="I222" s="72">
        <v>0</v>
      </c>
      <c r="J222" s="388">
        <v>0</v>
      </c>
      <c r="K222" s="484"/>
      <c r="L222" s="104"/>
      <c r="M222" s="104"/>
      <c r="N222" s="104"/>
    </row>
    <row r="223" spans="1:15" ht="13.5" thickBot="1" x14ac:dyDescent="0.25">
      <c r="A223" s="255"/>
      <c r="B223" s="256">
        <v>3639</v>
      </c>
      <c r="C223" s="446" t="s">
        <v>100</v>
      </c>
      <c r="D223" s="402">
        <v>0</v>
      </c>
      <c r="E223" s="57">
        <v>570</v>
      </c>
      <c r="F223" s="60">
        <v>0</v>
      </c>
      <c r="G223" s="259">
        <f t="shared" si="41"/>
        <v>-570</v>
      </c>
      <c r="H223" s="260">
        <v>0</v>
      </c>
      <c r="I223" s="259">
        <v>0</v>
      </c>
      <c r="J223" s="400">
        <v>0</v>
      </c>
      <c r="K223" s="484"/>
      <c r="L223" s="104"/>
      <c r="M223" s="104"/>
      <c r="N223" s="104"/>
    </row>
    <row r="224" spans="1:15" ht="13.5" thickBot="1" x14ac:dyDescent="0.25">
      <c r="A224" s="181"/>
      <c r="B224" s="182"/>
      <c r="C224" s="242" t="s">
        <v>39</v>
      </c>
      <c r="D224" s="17">
        <f>SUM(D215:D223)</f>
        <v>57838</v>
      </c>
      <c r="E224" s="17">
        <f>SUM(E215:E223)</f>
        <v>9595</v>
      </c>
      <c r="F224" s="128">
        <f>SUM(F215:F223)</f>
        <v>4938</v>
      </c>
      <c r="G224" s="445">
        <f t="shared" si="41"/>
        <v>-4657</v>
      </c>
      <c r="H224" s="17">
        <f>SUM(H215:H223)</f>
        <v>0</v>
      </c>
      <c r="I224" s="17">
        <f>SUM(I215:I223)</f>
        <v>0</v>
      </c>
      <c r="J224" s="17">
        <f>SUM(J215:J223)</f>
        <v>0</v>
      </c>
      <c r="L224" s="104"/>
      <c r="M224" s="104"/>
      <c r="N224" s="104"/>
    </row>
    <row r="225" spans="1:14" x14ac:dyDescent="0.2">
      <c r="A225" s="211"/>
      <c r="B225" s="211"/>
      <c r="C225" s="212"/>
      <c r="D225" s="81"/>
      <c r="E225" s="81"/>
      <c r="F225" s="80"/>
      <c r="G225" s="497"/>
      <c r="H225" s="81"/>
      <c r="I225" s="81"/>
      <c r="J225" s="81"/>
      <c r="L225" s="104"/>
      <c r="M225" s="104"/>
      <c r="N225" s="104"/>
    </row>
    <row r="226" spans="1:14" x14ac:dyDescent="0.2">
      <c r="A226" s="211"/>
      <c r="B226" s="211"/>
      <c r="C226" s="212"/>
      <c r="D226" s="81"/>
      <c r="E226" s="81"/>
      <c r="F226" s="80"/>
      <c r="G226" s="497"/>
      <c r="H226" s="81"/>
      <c r="I226" s="81"/>
      <c r="J226" s="81"/>
      <c r="L226" s="104"/>
      <c r="M226" s="104"/>
      <c r="N226" s="104"/>
    </row>
    <row r="227" spans="1:14" x14ac:dyDescent="0.2">
      <c r="A227" s="211"/>
      <c r="B227" s="211"/>
      <c r="C227" s="212"/>
      <c r="D227" s="82"/>
      <c r="E227" s="80"/>
      <c r="F227" s="80"/>
      <c r="G227" s="82"/>
      <c r="H227" s="82"/>
      <c r="I227" s="82"/>
      <c r="J227" s="82"/>
      <c r="L227" s="104"/>
      <c r="M227" s="104"/>
      <c r="N227" s="104"/>
    </row>
    <row r="228" spans="1:14" ht="15" x14ac:dyDescent="0.25">
      <c r="A228" s="83" t="s">
        <v>101</v>
      </c>
      <c r="B228" s="84"/>
      <c r="C228" s="84"/>
      <c r="D228" s="231"/>
      <c r="E228" s="86"/>
      <c r="F228" s="86"/>
      <c r="G228" s="86"/>
      <c r="H228" s="87"/>
      <c r="I228" s="87"/>
      <c r="J228" s="87"/>
      <c r="L228" s="104"/>
      <c r="M228" s="104"/>
      <c r="N228" s="104"/>
    </row>
    <row r="229" spans="1:14" ht="15.75" thickBot="1" x14ac:dyDescent="0.3">
      <c r="A229" s="83"/>
      <c r="B229" s="84"/>
      <c r="C229" s="84"/>
      <c r="D229" s="231"/>
      <c r="E229" s="86"/>
      <c r="F229" s="86"/>
      <c r="G229" s="86"/>
      <c r="H229" s="87"/>
      <c r="I229" s="87"/>
      <c r="J229" s="87"/>
      <c r="L229" s="104"/>
      <c r="M229" s="104"/>
      <c r="N229" s="104"/>
    </row>
    <row r="230" spans="1:14" ht="13.5" thickBot="1" x14ac:dyDescent="0.25">
      <c r="A230" s="91"/>
      <c r="B230" s="92"/>
      <c r="C230" s="92"/>
      <c r="D230" s="93"/>
      <c r="E230" s="95"/>
      <c r="F230" s="95"/>
      <c r="G230" s="95"/>
      <c r="H230" s="96"/>
      <c r="I230" s="96"/>
      <c r="J230" s="97"/>
      <c r="L230" s="104"/>
      <c r="M230" s="104"/>
      <c r="N230" s="104"/>
    </row>
    <row r="231" spans="1:14" ht="13.5" thickBot="1" x14ac:dyDescent="0.25">
      <c r="A231" s="98"/>
      <c r="B231" s="99"/>
      <c r="C231" s="15" t="s">
        <v>27</v>
      </c>
      <c r="D231" s="100"/>
      <c r="E231" s="102"/>
      <c r="F231" s="102"/>
      <c r="G231" s="102"/>
      <c r="H231" s="99"/>
      <c r="I231" s="99"/>
      <c r="J231" s="103"/>
      <c r="L231" s="104"/>
      <c r="M231" s="104"/>
      <c r="N231" s="104"/>
    </row>
    <row r="232" spans="1:14" ht="13.5" thickBot="1" x14ac:dyDescent="0.25">
      <c r="A232" s="107"/>
      <c r="B232" s="108"/>
      <c r="C232" s="108" t="s">
        <v>28</v>
      </c>
      <c r="D232" s="109"/>
      <c r="E232" s="110"/>
      <c r="F232" s="110"/>
      <c r="G232" s="110"/>
      <c r="H232" s="111"/>
      <c r="I232" s="111"/>
      <c r="J232" s="112"/>
      <c r="L232" s="104"/>
      <c r="M232" s="104"/>
      <c r="N232" s="104"/>
    </row>
    <row r="233" spans="1:14" s="12" customFormat="1" ht="25.5" thickBot="1" x14ac:dyDescent="0.3">
      <c r="A233" s="4"/>
      <c r="B233" s="5"/>
      <c r="C233" s="6" t="s">
        <v>0</v>
      </c>
      <c r="D233" s="7" t="s">
        <v>178</v>
      </c>
      <c r="E233" s="582" t="s">
        <v>183</v>
      </c>
      <c r="F233" s="8" t="s">
        <v>179</v>
      </c>
      <c r="G233" s="9" t="s">
        <v>180</v>
      </c>
      <c r="H233" s="10" t="s">
        <v>1</v>
      </c>
      <c r="I233" s="11" t="s">
        <v>2</v>
      </c>
      <c r="J233" s="11" t="s">
        <v>181</v>
      </c>
    </row>
    <row r="234" spans="1:14" x14ac:dyDescent="0.2">
      <c r="A234" s="293">
        <v>1332</v>
      </c>
      <c r="B234" s="294"/>
      <c r="C234" s="435" t="s">
        <v>102</v>
      </c>
      <c r="D234" s="436">
        <v>0</v>
      </c>
      <c r="E234" s="547">
        <v>0</v>
      </c>
      <c r="F234" s="451">
        <v>0</v>
      </c>
      <c r="G234" s="27">
        <f>F234-E234</f>
        <v>0</v>
      </c>
      <c r="H234" s="203">
        <v>0</v>
      </c>
      <c r="I234" s="301">
        <v>0</v>
      </c>
      <c r="J234" s="435">
        <v>0</v>
      </c>
      <c r="L234" s="104"/>
      <c r="M234" s="104"/>
      <c r="N234" s="104"/>
    </row>
    <row r="235" spans="1:14" ht="13.5" thickBot="1" x14ac:dyDescent="0.25">
      <c r="A235" s="177">
        <v>1361</v>
      </c>
      <c r="B235" s="178"/>
      <c r="C235" s="452" t="s">
        <v>103</v>
      </c>
      <c r="D235" s="453">
        <v>48</v>
      </c>
      <c r="E235" s="551">
        <v>40</v>
      </c>
      <c r="F235" s="454">
        <v>40</v>
      </c>
      <c r="G235" s="42">
        <f>F235-E235</f>
        <v>0</v>
      </c>
      <c r="H235" s="207">
        <v>40</v>
      </c>
      <c r="I235" s="281">
        <v>40</v>
      </c>
      <c r="J235" s="437">
        <v>40</v>
      </c>
      <c r="L235" s="104"/>
      <c r="M235" s="104"/>
      <c r="N235" s="104"/>
    </row>
    <row r="236" spans="1:14" ht="13.5" thickBot="1" x14ac:dyDescent="0.25">
      <c r="A236" s="181"/>
      <c r="B236" s="182"/>
      <c r="C236" s="11" t="s">
        <v>39</v>
      </c>
      <c r="D236" s="230">
        <f>SUM(D234:D235)</f>
        <v>48</v>
      </c>
      <c r="E236" s="598">
        <f t="shared" ref="E236:H236" si="42">SUM(E234:E235)</f>
        <v>40</v>
      </c>
      <c r="F236" s="246">
        <f t="shared" si="42"/>
        <v>40</v>
      </c>
      <c r="G236" s="19">
        <f>F236-E236</f>
        <v>0</v>
      </c>
      <c r="H236" s="11">
        <f t="shared" si="42"/>
        <v>40</v>
      </c>
      <c r="I236" s="209">
        <f>SUM(I234:I235)</f>
        <v>40</v>
      </c>
      <c r="J236" s="209">
        <f>SUM(J234:J235)</f>
        <v>40</v>
      </c>
      <c r="L236" s="104"/>
      <c r="M236" s="104"/>
      <c r="N236" s="104"/>
    </row>
    <row r="237" spans="1:14" x14ac:dyDescent="0.2">
      <c r="A237" s="91"/>
      <c r="B237" s="92"/>
      <c r="C237" s="92"/>
      <c r="D237" s="93"/>
      <c r="E237" s="95"/>
      <c r="F237" s="95"/>
      <c r="G237" s="95"/>
      <c r="H237" s="96"/>
      <c r="I237" s="96"/>
      <c r="J237" s="97"/>
      <c r="L237" s="104"/>
      <c r="M237" s="104"/>
      <c r="N237" s="104"/>
    </row>
    <row r="238" spans="1:14" x14ac:dyDescent="0.2">
      <c r="A238" s="98"/>
      <c r="B238" s="105"/>
      <c r="C238" s="105" t="s">
        <v>40</v>
      </c>
      <c r="D238" s="106"/>
      <c r="E238" s="102"/>
      <c r="F238" s="102"/>
      <c r="G238" s="102"/>
      <c r="H238" s="99"/>
      <c r="I238" s="99"/>
      <c r="J238" s="103"/>
      <c r="L238" s="104"/>
      <c r="M238" s="104"/>
      <c r="N238" s="104"/>
    </row>
    <row r="239" spans="1:14" ht="13.5" thickBot="1" x14ac:dyDescent="0.25">
      <c r="A239" s="107"/>
      <c r="B239" s="108"/>
      <c r="C239" s="108"/>
      <c r="D239" s="109"/>
      <c r="E239" s="110"/>
      <c r="F239" s="110"/>
      <c r="G239" s="110"/>
      <c r="H239" s="111"/>
      <c r="I239" s="111"/>
      <c r="J239" s="112"/>
      <c r="L239" s="104"/>
      <c r="M239" s="104"/>
      <c r="N239" s="104"/>
    </row>
    <row r="240" spans="1:14" s="12" customFormat="1" ht="25.5" thickBot="1" x14ac:dyDescent="0.3">
      <c r="A240" s="4"/>
      <c r="B240" s="5"/>
      <c r="C240" s="6" t="s">
        <v>0</v>
      </c>
      <c r="D240" s="7" t="s">
        <v>178</v>
      </c>
      <c r="E240" s="1087" t="s">
        <v>183</v>
      </c>
      <c r="F240" s="8" t="s">
        <v>179</v>
      </c>
      <c r="G240" s="9" t="s">
        <v>180</v>
      </c>
      <c r="H240" s="10" t="s">
        <v>1</v>
      </c>
      <c r="I240" s="11" t="s">
        <v>2</v>
      </c>
      <c r="J240" s="11" t="s">
        <v>181</v>
      </c>
    </row>
    <row r="241" spans="1:14" x14ac:dyDescent="0.2">
      <c r="A241" s="455">
        <v>2212</v>
      </c>
      <c r="B241" s="456">
        <v>1014</v>
      </c>
      <c r="C241" s="457" t="s">
        <v>104</v>
      </c>
      <c r="D241" s="442">
        <v>0</v>
      </c>
      <c r="E241" s="736">
        <v>2</v>
      </c>
      <c r="F241" s="222">
        <v>2</v>
      </c>
      <c r="G241" s="27">
        <f t="shared" ref="G241:G246" si="43">F241-E241</f>
        <v>0</v>
      </c>
      <c r="H241" s="457">
        <v>2</v>
      </c>
      <c r="I241" s="267">
        <v>2</v>
      </c>
      <c r="J241" s="267">
        <v>2</v>
      </c>
      <c r="L241" s="104"/>
      <c r="M241" s="104"/>
      <c r="N241" s="104"/>
    </row>
    <row r="242" spans="1:14" ht="13.5" thickBot="1" x14ac:dyDescent="0.25">
      <c r="A242" s="62">
        <v>2324</v>
      </c>
      <c r="B242" s="437">
        <v>1014</v>
      </c>
      <c r="C242" s="61" t="s">
        <v>105</v>
      </c>
      <c r="D242" s="206">
        <v>0</v>
      </c>
      <c r="E242" s="1089">
        <v>0</v>
      </c>
      <c r="F242" s="278">
        <v>0</v>
      </c>
      <c r="G242" s="42">
        <f t="shared" si="43"/>
        <v>0</v>
      </c>
      <c r="H242" s="443">
        <v>0</v>
      </c>
      <c r="I242" s="207">
        <v>0</v>
      </c>
      <c r="J242" s="207">
        <v>0</v>
      </c>
      <c r="L242" s="104"/>
      <c r="M242" s="104"/>
      <c r="N242" s="104"/>
    </row>
    <row r="243" spans="1:14" ht="13.5" thickBot="1" x14ac:dyDescent="0.25">
      <c r="A243" s="181"/>
      <c r="B243" s="182"/>
      <c r="C243" s="183" t="s">
        <v>106</v>
      </c>
      <c r="D243" s="458">
        <f t="shared" ref="D243:F243" si="44">SUM(D241:D242)</f>
        <v>0</v>
      </c>
      <c r="E243" s="1090">
        <f t="shared" si="44"/>
        <v>2</v>
      </c>
      <c r="F243" s="1088">
        <f t="shared" si="44"/>
        <v>2</v>
      </c>
      <c r="G243" s="19">
        <f t="shared" si="43"/>
        <v>0</v>
      </c>
      <c r="H243" s="459">
        <f>SUM(H241:H242)</f>
        <v>2</v>
      </c>
      <c r="I243" s="460">
        <f>SUM(I241:I242)</f>
        <v>2</v>
      </c>
      <c r="J243" s="460">
        <f>SUM(J241:J242)</f>
        <v>2</v>
      </c>
      <c r="L243" s="104"/>
      <c r="M243" s="104"/>
      <c r="N243" s="104"/>
    </row>
    <row r="244" spans="1:14" x14ac:dyDescent="0.2">
      <c r="A244" s="455">
        <v>2212</v>
      </c>
      <c r="B244" s="456">
        <v>3719</v>
      </c>
      <c r="C244" s="457" t="s">
        <v>107</v>
      </c>
      <c r="D244" s="442">
        <v>0</v>
      </c>
      <c r="E244" s="736">
        <v>0</v>
      </c>
      <c r="F244" s="222">
        <v>0</v>
      </c>
      <c r="G244" s="27">
        <f t="shared" si="43"/>
        <v>0</v>
      </c>
      <c r="H244" s="457">
        <v>0</v>
      </c>
      <c r="I244" s="267">
        <v>0</v>
      </c>
      <c r="J244" s="267">
        <v>0</v>
      </c>
      <c r="L244" s="104"/>
      <c r="M244" s="104"/>
      <c r="N244" s="104"/>
    </row>
    <row r="245" spans="1:14" ht="13.5" thickBot="1" x14ac:dyDescent="0.25">
      <c r="A245" s="62">
        <v>2324</v>
      </c>
      <c r="B245" s="437">
        <v>3719</v>
      </c>
      <c r="C245" s="61" t="s">
        <v>108</v>
      </c>
      <c r="D245" s="206">
        <v>0</v>
      </c>
      <c r="E245" s="1089">
        <v>0</v>
      </c>
      <c r="F245" s="278">
        <v>0</v>
      </c>
      <c r="G245" s="42">
        <f t="shared" si="43"/>
        <v>0</v>
      </c>
      <c r="H245" s="443">
        <v>0</v>
      </c>
      <c r="I245" s="207">
        <v>0</v>
      </c>
      <c r="J245" s="207">
        <v>0</v>
      </c>
      <c r="L245" s="104"/>
      <c r="M245" s="104"/>
      <c r="N245" s="104"/>
    </row>
    <row r="246" spans="1:14" ht="13.5" thickBot="1" x14ac:dyDescent="0.25">
      <c r="A246" s="181"/>
      <c r="B246" s="182"/>
      <c r="C246" s="183" t="s">
        <v>109</v>
      </c>
      <c r="D246" s="458">
        <f t="shared" ref="D246:F246" si="45">SUM(D244:D245)</f>
        <v>0</v>
      </c>
      <c r="E246" s="1090">
        <f t="shared" si="45"/>
        <v>0</v>
      </c>
      <c r="F246" s="1088">
        <f t="shared" si="45"/>
        <v>0</v>
      </c>
      <c r="G246" s="19">
        <f t="shared" si="43"/>
        <v>0</v>
      </c>
      <c r="H246" s="459">
        <v>0</v>
      </c>
      <c r="I246" s="460">
        <v>0</v>
      </c>
      <c r="J246" s="460">
        <f>SUM(J244:J245)</f>
        <v>0</v>
      </c>
      <c r="L246" s="104"/>
      <c r="M246" s="104"/>
      <c r="N246" s="104"/>
    </row>
    <row r="247" spans="1:14" x14ac:dyDescent="0.2">
      <c r="A247" s="300">
        <v>2111</v>
      </c>
      <c r="B247" s="435">
        <v>3721</v>
      </c>
      <c r="C247" s="298" t="s">
        <v>110</v>
      </c>
      <c r="D247" s="190">
        <v>12</v>
      </c>
      <c r="E247" s="733">
        <v>0</v>
      </c>
      <c r="F247" s="117">
        <v>0</v>
      </c>
      <c r="G247" s="175">
        <v>0</v>
      </c>
      <c r="H247" s="298">
        <v>0</v>
      </c>
      <c r="I247" s="203">
        <v>0</v>
      </c>
      <c r="J247" s="203">
        <v>0</v>
      </c>
      <c r="L247" s="104"/>
      <c r="M247" s="104"/>
      <c r="N247" s="104"/>
    </row>
    <row r="248" spans="1:14" x14ac:dyDescent="0.2">
      <c r="A248" s="461">
        <v>2212</v>
      </c>
      <c r="B248" s="430">
        <v>3722</v>
      </c>
      <c r="C248" s="204" t="s">
        <v>111</v>
      </c>
      <c r="D248" s="227">
        <v>0</v>
      </c>
      <c r="E248" s="597">
        <v>1</v>
      </c>
      <c r="F248" s="174">
        <v>1</v>
      </c>
      <c r="G248" s="72">
        <v>0</v>
      </c>
      <c r="H248" s="204">
        <v>1</v>
      </c>
      <c r="I248" s="205">
        <v>1</v>
      </c>
      <c r="J248" s="205">
        <v>1</v>
      </c>
      <c r="L248" s="104"/>
      <c r="M248" s="104"/>
      <c r="N248" s="104"/>
    </row>
    <row r="249" spans="1:14" x14ac:dyDescent="0.2">
      <c r="A249" s="271">
        <v>2324</v>
      </c>
      <c r="B249" s="286">
        <v>3722</v>
      </c>
      <c r="C249" s="75" t="s">
        <v>112</v>
      </c>
      <c r="D249" s="227">
        <v>0</v>
      </c>
      <c r="E249" s="597">
        <v>0</v>
      </c>
      <c r="F249" s="174">
        <v>0</v>
      </c>
      <c r="G249" s="72">
        <v>0</v>
      </c>
      <c r="H249" s="204">
        <v>0</v>
      </c>
      <c r="I249" s="205">
        <v>0</v>
      </c>
      <c r="J249" s="205">
        <v>0</v>
      </c>
      <c r="L249" s="104"/>
      <c r="M249" s="104"/>
      <c r="N249" s="104"/>
    </row>
    <row r="250" spans="1:14" ht="13.5" thickBot="1" x14ac:dyDescent="0.25">
      <c r="A250" s="433">
        <v>2324</v>
      </c>
      <c r="B250" s="462">
        <v>3725</v>
      </c>
      <c r="C250" s="211" t="s">
        <v>113</v>
      </c>
      <c r="D250" s="402">
        <v>4745</v>
      </c>
      <c r="E250" s="497">
        <v>4000</v>
      </c>
      <c r="F250" s="272">
        <v>3000</v>
      </c>
      <c r="G250" s="415">
        <f>F250-E250</f>
        <v>-1000</v>
      </c>
      <c r="H250" s="211">
        <v>0</v>
      </c>
      <c r="I250" s="262">
        <v>0</v>
      </c>
      <c r="J250" s="262">
        <v>0</v>
      </c>
      <c r="L250" s="104"/>
      <c r="M250" s="104"/>
      <c r="N250" s="104"/>
    </row>
    <row r="251" spans="1:14" ht="13.5" thickBot="1" x14ac:dyDescent="0.25">
      <c r="A251" s="181"/>
      <c r="B251" s="182"/>
      <c r="C251" s="183" t="s">
        <v>114</v>
      </c>
      <c r="D251" s="19">
        <f>SUM(D247:D250)</f>
        <v>4757</v>
      </c>
      <c r="E251" s="416">
        <f>SUM(E248:E250)</f>
        <v>4001</v>
      </c>
      <c r="F251" s="20">
        <f>SUM(F248:F250)</f>
        <v>3001</v>
      </c>
      <c r="G251" s="19">
        <f>SUM(G247:G250)</f>
        <v>-1000</v>
      </c>
      <c r="H251" s="19">
        <f>SUM(H247:H250)</f>
        <v>1</v>
      </c>
      <c r="I251" s="19">
        <f>SUM(I247:I250)</f>
        <v>1</v>
      </c>
      <c r="J251" s="19">
        <f>SUM(J247:J250)</f>
        <v>1</v>
      </c>
      <c r="L251" s="104"/>
      <c r="M251" s="104"/>
      <c r="N251" s="104"/>
    </row>
    <row r="252" spans="1:14" x14ac:dyDescent="0.2">
      <c r="A252" s="151">
        <v>2212</v>
      </c>
      <c r="B252" s="286">
        <v>3745</v>
      </c>
      <c r="C252" s="75" t="s">
        <v>115</v>
      </c>
      <c r="D252" s="150">
        <v>60</v>
      </c>
      <c r="E252" s="734">
        <v>50</v>
      </c>
      <c r="F252" s="176">
        <v>0</v>
      </c>
      <c r="G252" s="31">
        <f>F252-E252</f>
        <v>-50</v>
      </c>
      <c r="H252" s="75">
        <v>0</v>
      </c>
      <c r="I252" s="156">
        <v>0</v>
      </c>
      <c r="J252" s="156">
        <v>0</v>
      </c>
      <c r="L252" s="104"/>
      <c r="M252" s="104"/>
      <c r="N252" s="104"/>
    </row>
    <row r="253" spans="1:14" ht="13.5" thickBot="1" x14ac:dyDescent="0.25">
      <c r="A253" s="255">
        <v>2324</v>
      </c>
      <c r="B253" s="256">
        <v>3745</v>
      </c>
      <c r="C253" s="462" t="s">
        <v>116</v>
      </c>
      <c r="D253" s="448">
        <v>3</v>
      </c>
      <c r="E253" s="735">
        <v>0</v>
      </c>
      <c r="F253" s="552">
        <v>0</v>
      </c>
      <c r="G253" s="415">
        <f>F253-E253</f>
        <v>0</v>
      </c>
      <c r="H253" s="307">
        <v>0</v>
      </c>
      <c r="I253" s="308">
        <v>0</v>
      </c>
      <c r="J253" s="308">
        <v>0</v>
      </c>
      <c r="L253" s="104"/>
      <c r="M253" s="104"/>
      <c r="N253" s="104"/>
    </row>
    <row r="254" spans="1:14" ht="13.5" thickBot="1" x14ac:dyDescent="0.25">
      <c r="A254" s="455"/>
      <c r="B254" s="463"/>
      <c r="C254" s="229" t="s">
        <v>117</v>
      </c>
      <c r="D254" s="1108">
        <f t="shared" ref="D254:F254" si="46">SUM(D252:D253)</f>
        <v>63</v>
      </c>
      <c r="E254" s="1092">
        <f t="shared" si="46"/>
        <v>50</v>
      </c>
      <c r="F254" s="384">
        <f t="shared" si="46"/>
        <v>0</v>
      </c>
      <c r="G254" s="382">
        <f>F254-E254</f>
        <v>-50</v>
      </c>
      <c r="H254" s="383">
        <f>SUM(H252:H253)</f>
        <v>0</v>
      </c>
      <c r="I254" s="494">
        <f>SUM(I252:I253)</f>
        <v>0</v>
      </c>
      <c r="J254" s="494">
        <f>SUM(J252:J253)</f>
        <v>0</v>
      </c>
      <c r="L254" s="104"/>
      <c r="M254" s="104"/>
      <c r="N254" s="104"/>
    </row>
    <row r="255" spans="1:14" ht="13.5" thickBot="1" x14ac:dyDescent="0.25">
      <c r="A255" s="181"/>
      <c r="B255" s="182"/>
      <c r="C255" s="209" t="s">
        <v>39</v>
      </c>
      <c r="D255" s="19">
        <f>SUM(D243+D246+D251+D254)</f>
        <v>4820</v>
      </c>
      <c r="E255" s="416">
        <f>SUM(E243+E246+E251+E254)</f>
        <v>4053</v>
      </c>
      <c r="F255" s="20">
        <f>SUM(F243+F246+F251+F254)</f>
        <v>3003</v>
      </c>
      <c r="G255" s="19">
        <f>F255-E255</f>
        <v>-1050</v>
      </c>
      <c r="H255" s="184">
        <f>SUM(H243+H251+H254)</f>
        <v>3</v>
      </c>
      <c r="I255" s="19">
        <f>SUM(I243+I251+I254)</f>
        <v>3</v>
      </c>
      <c r="J255" s="19">
        <f>SUM(J243+J251+J254)</f>
        <v>3</v>
      </c>
      <c r="L255" s="104"/>
      <c r="M255" s="104"/>
      <c r="N255" s="104"/>
    </row>
    <row r="256" spans="1:14" ht="13.5" thickBot="1" x14ac:dyDescent="0.25">
      <c r="A256" s="211"/>
      <c r="B256" s="211"/>
      <c r="C256" s="212"/>
      <c r="D256" s="82"/>
      <c r="E256" s="80"/>
      <c r="F256" s="81"/>
      <c r="G256" s="82"/>
      <c r="H256" s="82"/>
      <c r="I256" s="82"/>
      <c r="J256" s="82"/>
      <c r="L256" s="104"/>
      <c r="M256" s="104"/>
      <c r="N256" s="104"/>
    </row>
    <row r="257" spans="1:14" ht="13.5" thickBot="1" x14ac:dyDescent="0.25">
      <c r="A257" s="91"/>
      <c r="B257" s="214" t="s">
        <v>61</v>
      </c>
      <c r="C257" s="215"/>
      <c r="D257" s="464"/>
      <c r="E257" s="96"/>
      <c r="F257" s="96"/>
      <c r="G257" s="465"/>
      <c r="H257" s="466"/>
      <c r="I257" s="466"/>
      <c r="J257" s="467"/>
      <c r="L257" s="104"/>
      <c r="M257" s="104"/>
      <c r="N257" s="104"/>
    </row>
    <row r="258" spans="1:14" x14ac:dyDescent="0.2">
      <c r="A258" s="98"/>
      <c r="B258" s="105" t="s">
        <v>118</v>
      </c>
      <c r="C258" s="105"/>
      <c r="D258" s="106"/>
      <c r="E258" s="99"/>
      <c r="F258" s="99"/>
      <c r="G258" s="468"/>
      <c r="H258" s="469"/>
      <c r="I258" s="469"/>
      <c r="J258" s="470"/>
      <c r="L258" s="104"/>
      <c r="M258" s="104"/>
      <c r="N258" s="104"/>
    </row>
    <row r="259" spans="1:14" ht="13.5" thickBot="1" x14ac:dyDescent="0.25">
      <c r="A259" s="107"/>
      <c r="B259" s="108"/>
      <c r="C259" s="108"/>
      <c r="D259" s="109"/>
      <c r="E259" s="111"/>
      <c r="F259" s="111"/>
      <c r="G259" s="471"/>
      <c r="H259" s="472"/>
      <c r="I259" s="472"/>
      <c r="J259" s="473"/>
      <c r="L259" s="104"/>
      <c r="M259" s="104"/>
      <c r="N259" s="104"/>
    </row>
    <row r="260" spans="1:14" s="12" customFormat="1" ht="25.5" thickBot="1" x14ac:dyDescent="0.3">
      <c r="A260" s="4"/>
      <c r="B260" s="5"/>
      <c r="C260" s="6" t="s">
        <v>0</v>
      </c>
      <c r="D260" s="7" t="s">
        <v>178</v>
      </c>
      <c r="E260" s="582" t="s">
        <v>183</v>
      </c>
      <c r="F260" s="8" t="s">
        <v>179</v>
      </c>
      <c r="G260" s="9" t="s">
        <v>180</v>
      </c>
      <c r="H260" s="10" t="s">
        <v>1</v>
      </c>
      <c r="I260" s="11" t="s">
        <v>2</v>
      </c>
      <c r="J260" s="11" t="s">
        <v>181</v>
      </c>
    </row>
    <row r="261" spans="1:14" ht="13.5" thickBot="1" x14ac:dyDescent="0.25">
      <c r="A261" s="197"/>
      <c r="B261" s="198">
        <v>1014</v>
      </c>
      <c r="C261" s="474" t="s">
        <v>119</v>
      </c>
      <c r="D261" s="475">
        <v>90</v>
      </c>
      <c r="E261" s="599">
        <v>250</v>
      </c>
      <c r="F261" s="477">
        <v>250</v>
      </c>
      <c r="G261" s="445">
        <f>F261-E261</f>
        <v>0</v>
      </c>
      <c r="H261" s="478">
        <v>250</v>
      </c>
      <c r="I261" s="288">
        <v>250</v>
      </c>
      <c r="J261" s="182">
        <v>250</v>
      </c>
      <c r="L261" s="104"/>
      <c r="M261" s="104"/>
      <c r="N261" s="104"/>
    </row>
    <row r="262" spans="1:14" ht="13.5" thickBot="1" x14ac:dyDescent="0.25">
      <c r="A262" s="181"/>
      <c r="B262" s="289"/>
      <c r="C262" s="11" t="s">
        <v>39</v>
      </c>
      <c r="D262" s="230">
        <f t="shared" ref="D262:F262" si="47">SUM(D261)</f>
        <v>90</v>
      </c>
      <c r="E262" s="386">
        <f t="shared" si="47"/>
        <v>250</v>
      </c>
      <c r="F262" s="128">
        <f t="shared" si="47"/>
        <v>250</v>
      </c>
      <c r="G262" s="19">
        <f>F262-E262</f>
        <v>0</v>
      </c>
      <c r="H262" s="199">
        <f>SUM(H261)</f>
        <v>250</v>
      </c>
      <c r="I262" s="11">
        <f>SUM(I261)</f>
        <v>250</v>
      </c>
      <c r="J262" s="209">
        <f>SUM(J261)</f>
        <v>250</v>
      </c>
      <c r="L262" s="104"/>
      <c r="M262" s="104"/>
      <c r="N262" s="104"/>
    </row>
    <row r="263" spans="1:14" x14ac:dyDescent="0.2">
      <c r="A263" s="91"/>
      <c r="B263" s="92"/>
      <c r="C263" s="92"/>
      <c r="D263" s="93"/>
      <c r="E263" s="95"/>
      <c r="F263" s="95"/>
      <c r="G263" s="95"/>
      <c r="H263" s="96"/>
      <c r="I263" s="96"/>
      <c r="J263" s="97"/>
      <c r="L263" s="104"/>
      <c r="M263" s="104"/>
      <c r="N263" s="104"/>
    </row>
    <row r="264" spans="1:14" x14ac:dyDescent="0.2">
      <c r="A264" s="98"/>
      <c r="B264" s="105" t="s">
        <v>96</v>
      </c>
      <c r="C264" s="105"/>
      <c r="D264" s="106"/>
      <c r="E264" s="102"/>
      <c r="F264" s="102"/>
      <c r="G264" s="102"/>
      <c r="H264" s="99"/>
      <c r="I264" s="99"/>
      <c r="J264" s="103"/>
      <c r="L264" s="104"/>
      <c r="M264" s="104"/>
      <c r="N264" s="104"/>
    </row>
    <row r="265" spans="1:14" ht="13.5" thickBot="1" x14ac:dyDescent="0.25">
      <c r="A265" s="107"/>
      <c r="B265" s="111"/>
      <c r="C265" s="111"/>
      <c r="D265" s="236"/>
      <c r="E265" s="110"/>
      <c r="F265" s="110"/>
      <c r="G265" s="110"/>
      <c r="H265" s="111"/>
      <c r="I265" s="111"/>
      <c r="J265" s="112"/>
      <c r="L265" s="104"/>
      <c r="M265" s="104"/>
      <c r="N265" s="104"/>
    </row>
    <row r="266" spans="1:14" s="12" customFormat="1" ht="25.5" thickBot="1" x14ac:dyDescent="0.3">
      <c r="A266" s="4"/>
      <c r="B266" s="5"/>
      <c r="C266" s="6" t="s">
        <v>0</v>
      </c>
      <c r="D266" s="7" t="s">
        <v>178</v>
      </c>
      <c r="E266" s="582" t="s">
        <v>183</v>
      </c>
      <c r="F266" s="8" t="s">
        <v>179</v>
      </c>
      <c r="G266" s="9" t="s">
        <v>180</v>
      </c>
      <c r="H266" s="11" t="s">
        <v>1</v>
      </c>
      <c r="I266" s="11" t="s">
        <v>2</v>
      </c>
      <c r="J266" s="11" t="s">
        <v>181</v>
      </c>
    </row>
    <row r="267" spans="1:14" ht="13.5" thickBot="1" x14ac:dyDescent="0.25">
      <c r="A267" s="274"/>
      <c r="B267" s="275">
        <v>2219</v>
      </c>
      <c r="C267" s="437" t="s">
        <v>120</v>
      </c>
      <c r="D267" s="438">
        <v>14605</v>
      </c>
      <c r="E267" s="500">
        <v>14566</v>
      </c>
      <c r="F267" s="440">
        <v>14566</v>
      </c>
      <c r="G267" s="482">
        <f>F267-E267</f>
        <v>0</v>
      </c>
      <c r="H267" s="1124">
        <v>14566</v>
      </c>
      <c r="I267" s="417">
        <v>14566</v>
      </c>
      <c r="J267" s="483">
        <v>14566</v>
      </c>
      <c r="L267" s="104"/>
      <c r="M267" s="104"/>
      <c r="N267" s="104"/>
    </row>
    <row r="268" spans="1:14" ht="13.5" thickBot="1" x14ac:dyDescent="0.25">
      <c r="A268" s="181"/>
      <c r="B268" s="182"/>
      <c r="C268" s="11" t="s">
        <v>39</v>
      </c>
      <c r="D268" s="230">
        <f t="shared" ref="D268:J268" si="48">SUM(D267:D267)</f>
        <v>14605</v>
      </c>
      <c r="E268" s="1091">
        <f t="shared" si="48"/>
        <v>14566</v>
      </c>
      <c r="F268" s="449">
        <f t="shared" si="48"/>
        <v>14566</v>
      </c>
      <c r="G268" s="230">
        <f t="shared" si="48"/>
        <v>0</v>
      </c>
      <c r="H268" s="411">
        <f t="shared" si="48"/>
        <v>14566</v>
      </c>
      <c r="I268" s="411">
        <f t="shared" si="48"/>
        <v>14566</v>
      </c>
      <c r="J268" s="411">
        <f t="shared" si="48"/>
        <v>14566</v>
      </c>
      <c r="K268" s="484"/>
      <c r="L268" s="104"/>
      <c r="M268" s="104"/>
      <c r="N268" s="104"/>
    </row>
    <row r="269" spans="1:14" x14ac:dyDescent="0.2">
      <c r="A269" s="91"/>
      <c r="B269" s="92"/>
      <c r="C269" s="92"/>
      <c r="D269" s="93"/>
      <c r="E269" s="95"/>
      <c r="F269" s="95"/>
      <c r="G269" s="95"/>
      <c r="H269" s="96"/>
      <c r="I269" s="96"/>
      <c r="J269" s="97"/>
      <c r="L269" s="104"/>
      <c r="M269" s="104"/>
      <c r="N269" s="104"/>
    </row>
    <row r="270" spans="1:14" x14ac:dyDescent="0.2">
      <c r="A270" s="98"/>
      <c r="B270" s="105" t="s">
        <v>97</v>
      </c>
      <c r="C270" s="105"/>
      <c r="D270" s="106"/>
      <c r="E270" s="102"/>
      <c r="F270" s="102"/>
      <c r="G270" s="102"/>
      <c r="H270" s="99"/>
      <c r="I270" s="99"/>
      <c r="J270" s="103"/>
      <c r="L270" s="104"/>
      <c r="M270" s="104"/>
      <c r="N270" s="104"/>
    </row>
    <row r="271" spans="1:14" ht="13.5" thickBot="1" x14ac:dyDescent="0.25">
      <c r="A271" s="107"/>
      <c r="B271" s="111"/>
      <c r="C271" s="111"/>
      <c r="D271" s="236"/>
      <c r="E271" s="110"/>
      <c r="F271" s="110"/>
      <c r="G271" s="110"/>
      <c r="H271" s="111"/>
      <c r="I271" s="111"/>
      <c r="J271" s="112"/>
      <c r="L271" s="104"/>
      <c r="M271" s="104"/>
      <c r="N271" s="104"/>
    </row>
    <row r="272" spans="1:14" s="12" customFormat="1" ht="25.5" thickBot="1" x14ac:dyDescent="0.3">
      <c r="A272" s="4"/>
      <c r="B272" s="5"/>
      <c r="C272" s="6" t="s">
        <v>0</v>
      </c>
      <c r="D272" s="7" t="s">
        <v>178</v>
      </c>
      <c r="E272" s="1087" t="s">
        <v>183</v>
      </c>
      <c r="F272" s="8" t="s">
        <v>179</v>
      </c>
      <c r="G272" s="9" t="s">
        <v>180</v>
      </c>
      <c r="H272" s="11" t="s">
        <v>1</v>
      </c>
      <c r="I272" s="11" t="s">
        <v>2</v>
      </c>
      <c r="J272" s="11" t="s">
        <v>181</v>
      </c>
    </row>
    <row r="273" spans="1:14" x14ac:dyDescent="0.2">
      <c r="A273" s="393"/>
      <c r="B273" s="367">
        <v>3111</v>
      </c>
      <c r="C273" s="121" t="s">
        <v>325</v>
      </c>
      <c r="D273" s="122">
        <v>629</v>
      </c>
      <c r="E273" s="1093">
        <v>800</v>
      </c>
      <c r="F273" s="394">
        <v>800</v>
      </c>
      <c r="G273" s="487">
        <f>F273-E273</f>
        <v>0</v>
      </c>
      <c r="H273" s="402">
        <v>800</v>
      </c>
      <c r="I273" s="396">
        <v>800</v>
      </c>
      <c r="J273" s="180">
        <v>800</v>
      </c>
      <c r="L273" s="104"/>
      <c r="M273" s="104"/>
      <c r="N273" s="104"/>
    </row>
    <row r="274" spans="1:14" x14ac:dyDescent="0.2">
      <c r="A274" s="139"/>
      <c r="B274" s="239">
        <v>3421</v>
      </c>
      <c r="C274" s="153" t="s">
        <v>352</v>
      </c>
      <c r="D274" s="150">
        <v>241</v>
      </c>
      <c r="E274" s="1094">
        <v>400</v>
      </c>
      <c r="F274" s="391">
        <v>400</v>
      </c>
      <c r="G274" s="147">
        <f t="shared" ref="G274:G277" si="49">F274-E274</f>
        <v>0</v>
      </c>
      <c r="H274" s="150">
        <v>400</v>
      </c>
      <c r="I274" s="194">
        <v>400</v>
      </c>
      <c r="J274" s="150">
        <v>400</v>
      </c>
      <c r="L274" s="104"/>
      <c r="M274" s="104"/>
      <c r="N274" s="104"/>
    </row>
    <row r="275" spans="1:14" x14ac:dyDescent="0.2">
      <c r="A275" s="570"/>
      <c r="B275" s="534">
        <v>3639</v>
      </c>
      <c r="C275" s="153" t="s">
        <v>333</v>
      </c>
      <c r="D275" s="150">
        <v>252</v>
      </c>
      <c r="E275" s="734">
        <v>230</v>
      </c>
      <c r="F275" s="176">
        <v>330</v>
      </c>
      <c r="G275" s="31">
        <f t="shared" si="49"/>
        <v>100</v>
      </c>
      <c r="H275" s="156">
        <v>330</v>
      </c>
      <c r="I275" s="75">
        <v>330</v>
      </c>
      <c r="J275" s="156">
        <v>330</v>
      </c>
      <c r="L275" s="104"/>
      <c r="M275" s="104"/>
      <c r="N275" s="104"/>
    </row>
    <row r="276" spans="1:14" x14ac:dyDescent="0.2">
      <c r="A276" s="171"/>
      <c r="B276" s="200">
        <v>3721</v>
      </c>
      <c r="C276" s="204" t="s">
        <v>353</v>
      </c>
      <c r="D276" s="227">
        <v>153</v>
      </c>
      <c r="E276" s="597">
        <v>210</v>
      </c>
      <c r="F276" s="73">
        <v>170</v>
      </c>
      <c r="G276" s="71">
        <f t="shared" ref="G276" si="50">F276-E276</f>
        <v>-40</v>
      </c>
      <c r="H276" s="205">
        <v>0</v>
      </c>
      <c r="I276" s="204">
        <v>0</v>
      </c>
      <c r="J276" s="205">
        <v>0</v>
      </c>
      <c r="L276" s="104"/>
      <c r="M276" s="104"/>
      <c r="N276" s="104"/>
    </row>
    <row r="277" spans="1:14" x14ac:dyDescent="0.2">
      <c r="A277" s="151"/>
      <c r="B277" s="152">
        <v>3722</v>
      </c>
      <c r="C277" s="75" t="s">
        <v>334</v>
      </c>
      <c r="D277" s="150">
        <v>4570</v>
      </c>
      <c r="E277" s="734">
        <v>5070</v>
      </c>
      <c r="F277" s="37">
        <v>3800</v>
      </c>
      <c r="G277" s="147">
        <f t="shared" si="49"/>
        <v>-1270</v>
      </c>
      <c r="H277" s="156">
        <v>2700</v>
      </c>
      <c r="I277" s="75">
        <v>2700</v>
      </c>
      <c r="J277" s="156">
        <v>2700</v>
      </c>
      <c r="L277" s="104"/>
      <c r="M277" s="104"/>
      <c r="N277" s="104"/>
    </row>
    <row r="278" spans="1:14" x14ac:dyDescent="0.2">
      <c r="A278" s="151"/>
      <c r="B278" s="1125">
        <v>3723</v>
      </c>
      <c r="C278" s="286" t="s">
        <v>335</v>
      </c>
      <c r="D278" s="287">
        <v>172</v>
      </c>
      <c r="E278" s="734">
        <v>200</v>
      </c>
      <c r="F278" s="37">
        <v>160</v>
      </c>
      <c r="G278" s="31">
        <f t="shared" ref="G278:G281" si="51">F278-E278</f>
        <v>-40</v>
      </c>
      <c r="H278" s="156">
        <v>0</v>
      </c>
      <c r="I278" s="75">
        <v>0</v>
      </c>
      <c r="J278" s="156">
        <v>0</v>
      </c>
      <c r="L278" s="104"/>
      <c r="M278" s="104"/>
      <c r="N278" s="104"/>
    </row>
    <row r="279" spans="1:14" x14ac:dyDescent="0.2">
      <c r="A279" s="151"/>
      <c r="B279" s="1125">
        <v>3725</v>
      </c>
      <c r="C279" s="286" t="s">
        <v>336</v>
      </c>
      <c r="D279" s="287">
        <v>7744</v>
      </c>
      <c r="E279" s="734">
        <v>7455</v>
      </c>
      <c r="F279" s="176">
        <v>5600</v>
      </c>
      <c r="G279" s="31">
        <f t="shared" si="51"/>
        <v>-1855</v>
      </c>
      <c r="H279" s="156">
        <v>0</v>
      </c>
      <c r="I279" s="1126">
        <v>0</v>
      </c>
      <c r="J279" s="583">
        <v>0</v>
      </c>
      <c r="L279" s="104"/>
      <c r="M279" s="104"/>
      <c r="N279" s="104"/>
    </row>
    <row r="280" spans="1:14" ht="13.5" thickBot="1" x14ac:dyDescent="0.25">
      <c r="A280" s="461"/>
      <c r="B280" s="228">
        <v>3745</v>
      </c>
      <c r="C280" s="430" t="s">
        <v>337</v>
      </c>
      <c r="D280" s="389">
        <v>10509</v>
      </c>
      <c r="E280" s="70">
        <v>13300</v>
      </c>
      <c r="F280" s="73">
        <v>12700</v>
      </c>
      <c r="G280" s="259">
        <f t="shared" si="51"/>
        <v>-600</v>
      </c>
      <c r="H280" s="498">
        <v>13123</v>
      </c>
      <c r="I280" s="498">
        <v>14316</v>
      </c>
      <c r="J280" s="498">
        <v>15492</v>
      </c>
      <c r="L280" s="104"/>
      <c r="M280" s="104"/>
      <c r="N280" s="104"/>
    </row>
    <row r="281" spans="1:14" ht="13.5" thickBot="1" x14ac:dyDescent="0.25">
      <c r="A281" s="282"/>
      <c r="B281" s="283"/>
      <c r="C281" s="11" t="s">
        <v>39</v>
      </c>
      <c r="D281" s="19">
        <f>SUM(D273:D280)</f>
        <v>24270</v>
      </c>
      <c r="E281" s="19">
        <f>SUM(E273:E280)</f>
        <v>27665</v>
      </c>
      <c r="F281" s="20">
        <f>SUM(F273:F280)</f>
        <v>23960</v>
      </c>
      <c r="G281" s="445">
        <f t="shared" si="51"/>
        <v>-3705</v>
      </c>
      <c r="H281" s="19">
        <f>SUM(H273:H280)</f>
        <v>17353</v>
      </c>
      <c r="I281" s="19">
        <f>SUM(I273:I280)</f>
        <v>18546</v>
      </c>
      <c r="J281" s="19">
        <f>SUM(J273:J280)</f>
        <v>19722</v>
      </c>
      <c r="L281" s="104"/>
      <c r="M281" s="104"/>
      <c r="N281" s="104"/>
    </row>
    <row r="282" spans="1:14" x14ac:dyDescent="0.2">
      <c r="A282" s="211"/>
      <c r="B282" s="211"/>
      <c r="C282" s="212"/>
      <c r="D282" s="82"/>
      <c r="E282" s="81"/>
      <c r="F282" s="81"/>
      <c r="G282" s="82"/>
      <c r="H282" s="82"/>
      <c r="I282" s="82"/>
      <c r="J282" s="82"/>
      <c r="L282" s="104"/>
      <c r="M282" s="104"/>
      <c r="N282" s="104"/>
    </row>
    <row r="283" spans="1:14" x14ac:dyDescent="0.2">
      <c r="A283" s="211"/>
      <c r="B283" s="211"/>
      <c r="C283" s="212"/>
      <c r="D283" s="82"/>
      <c r="E283" s="81"/>
      <c r="F283" s="81"/>
      <c r="G283" s="82"/>
      <c r="H283" s="82"/>
      <c r="I283" s="82"/>
      <c r="J283" s="82"/>
      <c r="L283" s="104"/>
      <c r="M283" s="104"/>
      <c r="N283" s="104"/>
    </row>
    <row r="284" spans="1:14" x14ac:dyDescent="0.2">
      <c r="A284" s="212"/>
      <c r="B284" s="212"/>
      <c r="C284" s="212"/>
      <c r="D284" s="213"/>
      <c r="E284" s="81"/>
      <c r="F284" s="81"/>
      <c r="G284" s="82"/>
      <c r="H284" s="212"/>
      <c r="I284" s="212"/>
      <c r="J284" s="212"/>
      <c r="L284" s="104"/>
      <c r="M284" s="104"/>
      <c r="N284" s="104"/>
    </row>
    <row r="285" spans="1:14" ht="15" x14ac:dyDescent="0.25">
      <c r="A285" s="83" t="s">
        <v>121</v>
      </c>
      <c r="B285" s="84"/>
      <c r="C285" s="84"/>
      <c r="D285" s="231"/>
      <c r="E285" s="86"/>
      <c r="F285" s="86"/>
      <c r="G285" s="86"/>
      <c r="H285" s="87"/>
      <c r="I285" s="87"/>
      <c r="J285" s="87"/>
      <c r="L285" s="104"/>
      <c r="M285" s="104"/>
      <c r="N285" s="104"/>
    </row>
    <row r="286" spans="1:14" ht="13.5" thickBot="1" x14ac:dyDescent="0.25">
      <c r="A286" s="254"/>
      <c r="B286" s="87"/>
      <c r="C286" s="87"/>
      <c r="D286" s="247"/>
      <c r="E286" s="86"/>
      <c r="F286" s="86"/>
      <c r="G286" s="86"/>
      <c r="H286" s="87"/>
      <c r="I286" s="87"/>
      <c r="J286" s="87"/>
      <c r="L286" s="104"/>
      <c r="M286" s="104"/>
      <c r="N286" s="104"/>
    </row>
    <row r="287" spans="1:14" ht="13.5" thickBot="1" x14ac:dyDescent="0.25">
      <c r="A287" s="91"/>
      <c r="B287" s="92"/>
      <c r="C287" s="92"/>
      <c r="D287" s="93"/>
      <c r="E287" s="95"/>
      <c r="F287" s="95"/>
      <c r="G287" s="95"/>
      <c r="H287" s="96"/>
      <c r="I287" s="96"/>
      <c r="J287" s="97"/>
      <c r="L287" s="104"/>
      <c r="M287" s="104"/>
      <c r="N287" s="104"/>
    </row>
    <row r="288" spans="1:14" ht="13.5" thickBot="1" x14ac:dyDescent="0.25">
      <c r="A288" s="98"/>
      <c r="B288" s="214" t="s">
        <v>61</v>
      </c>
      <c r="C288" s="215"/>
      <c r="D288" s="216"/>
      <c r="E288" s="102"/>
      <c r="F288" s="102"/>
      <c r="G288" s="102"/>
      <c r="H288" s="99"/>
      <c r="I288" s="99"/>
      <c r="J288" s="103"/>
      <c r="L288" s="104"/>
      <c r="M288" s="104"/>
      <c r="N288" s="104"/>
    </row>
    <row r="289" spans="1:14" ht="13.5" thickBot="1" x14ac:dyDescent="0.25">
      <c r="A289" s="107"/>
      <c r="B289" s="108" t="s">
        <v>97</v>
      </c>
      <c r="C289" s="108"/>
      <c r="D289" s="109"/>
      <c r="E289" s="110"/>
      <c r="F289" s="110"/>
      <c r="G289" s="110"/>
      <c r="H289" s="111"/>
      <c r="I289" s="111"/>
      <c r="J289" s="112"/>
      <c r="L289" s="104"/>
      <c r="M289" s="104"/>
      <c r="N289" s="104"/>
    </row>
    <row r="290" spans="1:14" s="12" customFormat="1" ht="25.5" thickBot="1" x14ac:dyDescent="0.3">
      <c r="A290" s="4"/>
      <c r="B290" s="5"/>
      <c r="C290" s="6" t="s">
        <v>0</v>
      </c>
      <c r="D290" s="7" t="s">
        <v>178</v>
      </c>
      <c r="E290" s="582" t="s">
        <v>183</v>
      </c>
      <c r="F290" s="8" t="s">
        <v>179</v>
      </c>
      <c r="G290" s="9" t="s">
        <v>180</v>
      </c>
      <c r="H290" s="11" t="s">
        <v>1</v>
      </c>
      <c r="I290" s="11" t="s">
        <v>2</v>
      </c>
      <c r="J290" s="11" t="s">
        <v>181</v>
      </c>
    </row>
    <row r="291" spans="1:14" ht="13.5" thickBot="1" x14ac:dyDescent="0.25">
      <c r="A291" s="177"/>
      <c r="B291" s="178">
        <v>3399</v>
      </c>
      <c r="C291" s="431" t="s">
        <v>338</v>
      </c>
      <c r="D291" s="397">
        <v>271</v>
      </c>
      <c r="E291" s="241">
        <v>383</v>
      </c>
      <c r="F291" s="278">
        <v>399</v>
      </c>
      <c r="G291" s="395">
        <f>F291-E291</f>
        <v>16</v>
      </c>
      <c r="H291" s="241">
        <v>400</v>
      </c>
      <c r="I291" s="241">
        <v>401</v>
      </c>
      <c r="J291" s="241">
        <v>423</v>
      </c>
      <c r="L291" s="104"/>
      <c r="M291" s="104"/>
      <c r="N291" s="104"/>
    </row>
    <row r="292" spans="1:14" ht="13.5" thickBot="1" x14ac:dyDescent="0.25">
      <c r="A292" s="181"/>
      <c r="B292" s="182"/>
      <c r="C292" s="209" t="s">
        <v>39</v>
      </c>
      <c r="D292" s="16">
        <f>SUM(D291:D291)</f>
        <v>271</v>
      </c>
      <c r="E292" s="17">
        <f>SUM(E291:E291)</f>
        <v>383</v>
      </c>
      <c r="F292" s="128">
        <f>SUM(F291:F291)</f>
        <v>399</v>
      </c>
      <c r="G292" s="185">
        <f>F292-E292</f>
        <v>16</v>
      </c>
      <c r="H292" s="184">
        <f>SUM(H291:H291)</f>
        <v>400</v>
      </c>
      <c r="I292" s="19">
        <f>SUM(I291:I291)</f>
        <v>401</v>
      </c>
      <c r="J292" s="19">
        <f>SUM(J291:J291)</f>
        <v>423</v>
      </c>
      <c r="L292" s="104"/>
      <c r="M292" s="104"/>
      <c r="N292" s="104"/>
    </row>
    <row r="293" spans="1:14" x14ac:dyDescent="0.2">
      <c r="A293" s="211"/>
      <c r="B293" s="211"/>
      <c r="C293" s="212"/>
      <c r="D293" s="81"/>
      <c r="E293" s="81"/>
      <c r="F293" s="81"/>
      <c r="G293" s="82"/>
      <c r="H293" s="82"/>
      <c r="I293" s="82"/>
      <c r="J293" s="82"/>
      <c r="L293" s="104"/>
      <c r="M293" s="104"/>
      <c r="N293" s="104"/>
    </row>
    <row r="294" spans="1:14" x14ac:dyDescent="0.2">
      <c r="A294" s="211"/>
      <c r="B294" s="211"/>
      <c r="C294" s="212"/>
      <c r="D294" s="81"/>
      <c r="E294" s="81"/>
      <c r="F294" s="81"/>
      <c r="G294" s="82"/>
      <c r="H294" s="82"/>
      <c r="I294" s="82"/>
      <c r="J294" s="82"/>
      <c r="L294" s="104"/>
      <c r="M294" s="104"/>
      <c r="N294" s="104"/>
    </row>
    <row r="295" spans="1:14" x14ac:dyDescent="0.2">
      <c r="A295" s="211"/>
      <c r="B295" s="211"/>
      <c r="C295" s="212"/>
      <c r="D295" s="81"/>
      <c r="E295" s="80"/>
      <c r="F295" s="81"/>
      <c r="G295" s="82"/>
      <c r="H295" s="212"/>
      <c r="I295" s="212"/>
      <c r="J295" s="212"/>
      <c r="L295" s="104"/>
      <c r="M295" s="104"/>
      <c r="N295" s="104"/>
    </row>
    <row r="296" spans="1:14" ht="15" x14ac:dyDescent="0.25">
      <c r="A296" s="83" t="s">
        <v>122</v>
      </c>
      <c r="B296" s="84"/>
      <c r="C296" s="84"/>
      <c r="D296" s="231"/>
      <c r="E296" s="86"/>
      <c r="F296" s="86"/>
      <c r="G296" s="86"/>
      <c r="H296" s="211"/>
      <c r="I296" s="211"/>
      <c r="J296" s="211"/>
      <c r="L296" s="104"/>
      <c r="M296" s="104"/>
      <c r="N296" s="104"/>
    </row>
    <row r="297" spans="1:14" ht="13.5" thickBot="1" x14ac:dyDescent="0.25">
      <c r="A297" s="88"/>
      <c r="B297" s="89"/>
      <c r="C297" s="89"/>
      <c r="D297" s="231"/>
      <c r="E297" s="86"/>
      <c r="F297" s="86"/>
      <c r="G297" s="86"/>
      <c r="H297" s="211"/>
      <c r="I297" s="211"/>
      <c r="J297" s="211"/>
      <c r="L297" s="104"/>
      <c r="M297" s="104"/>
      <c r="N297" s="104"/>
    </row>
    <row r="298" spans="1:14" ht="13.5" thickBot="1" x14ac:dyDescent="0.25">
      <c r="A298" s="291"/>
      <c r="B298" s="96"/>
      <c r="C298" s="96"/>
      <c r="D298" s="292"/>
      <c r="E298" s="95"/>
      <c r="F298" s="95"/>
      <c r="G298" s="95"/>
      <c r="H298" s="96"/>
      <c r="I298" s="96"/>
      <c r="J298" s="97"/>
      <c r="L298" s="104"/>
      <c r="M298" s="104"/>
      <c r="N298" s="104"/>
    </row>
    <row r="299" spans="1:14" ht="13.5" thickBot="1" x14ac:dyDescent="0.25">
      <c r="A299" s="98"/>
      <c r="B299" s="99"/>
      <c r="C299" s="15" t="s">
        <v>27</v>
      </c>
      <c r="D299" s="100"/>
      <c r="E299" s="102"/>
      <c r="F299" s="102"/>
      <c r="G299" s="102"/>
      <c r="H299" s="99"/>
      <c r="I299" s="99"/>
      <c r="J299" s="103"/>
      <c r="L299" s="104"/>
      <c r="M299" s="104"/>
      <c r="N299" s="104"/>
    </row>
    <row r="300" spans="1:14" x14ac:dyDescent="0.2">
      <c r="A300" s="98"/>
      <c r="B300" s="105"/>
      <c r="C300" s="105" t="s">
        <v>40</v>
      </c>
      <c r="D300" s="106"/>
      <c r="E300" s="102"/>
      <c r="F300" s="102"/>
      <c r="G300" s="102"/>
      <c r="H300" s="99"/>
      <c r="I300" s="99"/>
      <c r="J300" s="103"/>
      <c r="L300" s="104"/>
      <c r="M300" s="104"/>
      <c r="N300" s="104"/>
    </row>
    <row r="301" spans="1:14" ht="13.5" thickBot="1" x14ac:dyDescent="0.25">
      <c r="A301" s="107"/>
      <c r="B301" s="108"/>
      <c r="C301" s="108"/>
      <c r="D301" s="109"/>
      <c r="E301" s="110"/>
      <c r="F301" s="110"/>
      <c r="G301" s="110"/>
      <c r="H301" s="111"/>
      <c r="I301" s="111"/>
      <c r="J301" s="112"/>
      <c r="L301" s="104"/>
      <c r="M301" s="104"/>
      <c r="N301" s="104"/>
    </row>
    <row r="302" spans="1:14" s="12" customFormat="1" ht="25.5" thickBot="1" x14ac:dyDescent="0.3">
      <c r="A302" s="4"/>
      <c r="B302" s="5"/>
      <c r="C302" s="6" t="s">
        <v>0</v>
      </c>
      <c r="D302" s="7" t="s">
        <v>178</v>
      </c>
      <c r="E302" s="582" t="s">
        <v>183</v>
      </c>
      <c r="F302" s="8" t="s">
        <v>179</v>
      </c>
      <c r="G302" s="9" t="s">
        <v>180</v>
      </c>
      <c r="H302" s="10" t="s">
        <v>1</v>
      </c>
      <c r="I302" s="11" t="s">
        <v>2</v>
      </c>
      <c r="J302" s="11" t="s">
        <v>181</v>
      </c>
    </row>
    <row r="303" spans="1:14" x14ac:dyDescent="0.2">
      <c r="A303" s="62">
        <v>2229</v>
      </c>
      <c r="B303" s="491" t="s">
        <v>123</v>
      </c>
      <c r="C303" s="179" t="s">
        <v>124</v>
      </c>
      <c r="D303" s="442">
        <v>8</v>
      </c>
      <c r="E303" s="1095">
        <v>0</v>
      </c>
      <c r="F303" s="501">
        <v>0</v>
      </c>
      <c r="G303" s="395">
        <f>F303-E303</f>
        <v>0</v>
      </c>
      <c r="H303" s="267">
        <v>0</v>
      </c>
      <c r="I303" s="61">
        <v>0</v>
      </c>
      <c r="J303" s="267">
        <v>0</v>
      </c>
      <c r="L303" s="104"/>
      <c r="M303" s="104"/>
      <c r="N303" s="104"/>
    </row>
    <row r="304" spans="1:14" x14ac:dyDescent="0.2">
      <c r="A304" s="62">
        <v>2324</v>
      </c>
      <c r="B304" s="502">
        <v>4329</v>
      </c>
      <c r="C304" s="179" t="s">
        <v>124</v>
      </c>
      <c r="D304" s="150">
        <v>3</v>
      </c>
      <c r="E304" s="1096">
        <v>0</v>
      </c>
      <c r="F304" s="503">
        <v>0</v>
      </c>
      <c r="G304" s="395">
        <f>F304-E304</f>
        <v>0</v>
      </c>
      <c r="H304" s="156">
        <v>0</v>
      </c>
      <c r="I304" s="75">
        <v>0</v>
      </c>
      <c r="J304" s="156">
        <v>0</v>
      </c>
      <c r="L304" s="104"/>
      <c r="M304" s="104"/>
      <c r="N304" s="104"/>
    </row>
    <row r="305" spans="1:14" ht="13.5" thickBot="1" x14ac:dyDescent="0.25">
      <c r="A305" s="414">
        <v>2324</v>
      </c>
      <c r="B305" s="504">
        <v>3632</v>
      </c>
      <c r="C305" s="505" t="s">
        <v>84</v>
      </c>
      <c r="D305" s="399">
        <v>7</v>
      </c>
      <c r="E305" s="1097">
        <v>0</v>
      </c>
      <c r="F305" s="506">
        <v>0</v>
      </c>
      <c r="G305" s="395">
        <f>F305-E305</f>
        <v>0</v>
      </c>
      <c r="H305" s="448">
        <v>0</v>
      </c>
      <c r="I305" s="507">
        <v>0</v>
      </c>
      <c r="J305" s="448">
        <v>0</v>
      </c>
      <c r="L305" s="104"/>
      <c r="M305" s="104"/>
      <c r="N305" s="104"/>
    </row>
    <row r="306" spans="1:14" ht="13.5" thickBot="1" x14ac:dyDescent="0.25">
      <c r="A306" s="181"/>
      <c r="B306" s="182"/>
      <c r="C306" s="508" t="s">
        <v>39</v>
      </c>
      <c r="D306" s="129">
        <f>SUM(D303:D305)</f>
        <v>18</v>
      </c>
      <c r="E306" s="17">
        <f>SUM(E303:E304)</f>
        <v>0</v>
      </c>
      <c r="F306" s="128">
        <f>SUM(F303:F304)</f>
        <v>0</v>
      </c>
      <c r="G306" s="18">
        <f>F306-E306</f>
        <v>0</v>
      </c>
      <c r="H306" s="19">
        <f>SUM(H303:H303)</f>
        <v>0</v>
      </c>
      <c r="I306" s="185">
        <f>SUM(I303:I303)</f>
        <v>0</v>
      </c>
      <c r="J306" s="509">
        <f>SUM(J303:J303)</f>
        <v>0</v>
      </c>
      <c r="L306" s="104"/>
      <c r="M306" s="104"/>
      <c r="N306" s="104"/>
    </row>
    <row r="307" spans="1:14" ht="13.5" thickBot="1" x14ac:dyDescent="0.25">
      <c r="A307" s="211"/>
      <c r="B307" s="211"/>
      <c r="C307" s="319"/>
      <c r="D307" s="320"/>
      <c r="E307" s="81"/>
      <c r="F307" s="81"/>
      <c r="G307" s="82"/>
      <c r="H307" s="82"/>
      <c r="I307" s="82"/>
      <c r="J307" s="82"/>
      <c r="L307" s="104"/>
      <c r="M307" s="104"/>
      <c r="N307" s="104"/>
    </row>
    <row r="308" spans="1:14" ht="13.5" thickBot="1" x14ac:dyDescent="0.25">
      <c r="A308" s="91"/>
      <c r="B308" s="92"/>
      <c r="C308" s="92"/>
      <c r="D308" s="93"/>
      <c r="E308" s="95"/>
      <c r="F308" s="95"/>
      <c r="G308" s="95"/>
      <c r="H308" s="96"/>
      <c r="I308" s="96"/>
      <c r="J308" s="97"/>
      <c r="L308" s="104"/>
      <c r="M308" s="104"/>
      <c r="N308" s="104"/>
    </row>
    <row r="309" spans="1:14" ht="13.5" thickBot="1" x14ac:dyDescent="0.25">
      <c r="A309" s="98"/>
      <c r="B309" s="45" t="s">
        <v>61</v>
      </c>
      <c r="C309" s="215"/>
      <c r="D309" s="216"/>
      <c r="E309" s="102"/>
      <c r="F309" s="102"/>
      <c r="G309" s="102"/>
      <c r="H309" s="99"/>
      <c r="I309" s="99"/>
      <c r="J309" s="103"/>
      <c r="L309" s="104"/>
      <c r="M309" s="104"/>
      <c r="N309" s="104"/>
    </row>
    <row r="310" spans="1:14" x14ac:dyDescent="0.2">
      <c r="A310" s="98"/>
      <c r="B310" s="105" t="s">
        <v>97</v>
      </c>
      <c r="C310" s="105"/>
      <c r="D310" s="106"/>
      <c r="E310" s="102"/>
      <c r="F310" s="102"/>
      <c r="G310" s="102"/>
      <c r="H310" s="99"/>
      <c r="I310" s="99"/>
      <c r="J310" s="103"/>
      <c r="L310" s="104"/>
      <c r="M310" s="104"/>
      <c r="N310" s="104"/>
    </row>
    <row r="311" spans="1:14" ht="13.5" thickBot="1" x14ac:dyDescent="0.25">
      <c r="A311" s="107"/>
      <c r="B311" s="108"/>
      <c r="C311" s="108"/>
      <c r="D311" s="109"/>
      <c r="E311" s="110"/>
      <c r="F311" s="110"/>
      <c r="G311" s="110"/>
      <c r="H311" s="111"/>
      <c r="I311" s="111"/>
      <c r="J311" s="112"/>
      <c r="L311" s="104"/>
      <c r="M311" s="104"/>
      <c r="N311" s="104"/>
    </row>
    <row r="312" spans="1:14" s="12" customFormat="1" ht="25.5" thickBot="1" x14ac:dyDescent="0.3">
      <c r="A312" s="4"/>
      <c r="B312" s="5"/>
      <c r="C312" s="6" t="s">
        <v>0</v>
      </c>
      <c r="D312" s="7" t="s">
        <v>178</v>
      </c>
      <c r="E312" s="582" t="s">
        <v>183</v>
      </c>
      <c r="F312" s="8" t="s">
        <v>179</v>
      </c>
      <c r="G312" s="9" t="s">
        <v>180</v>
      </c>
      <c r="H312" s="10" t="s">
        <v>1</v>
      </c>
      <c r="I312" s="11" t="s">
        <v>2</v>
      </c>
      <c r="J312" s="11" t="s">
        <v>181</v>
      </c>
    </row>
    <row r="313" spans="1:14" ht="13.5" thickBot="1" x14ac:dyDescent="0.25">
      <c r="A313" s="255"/>
      <c r="B313" s="256">
        <v>3632</v>
      </c>
      <c r="C313" s="257" t="s">
        <v>125</v>
      </c>
      <c r="D313" s="258">
        <v>37</v>
      </c>
      <c r="E313" s="57">
        <v>80</v>
      </c>
      <c r="F313" s="272">
        <v>85</v>
      </c>
      <c r="G313" s="395">
        <f>F313-E313</f>
        <v>5</v>
      </c>
      <c r="H313" s="492">
        <v>85</v>
      </c>
      <c r="I313" s="456">
        <v>85</v>
      </c>
      <c r="J313" s="456">
        <v>85</v>
      </c>
      <c r="L313" s="104"/>
      <c r="M313" s="104"/>
      <c r="N313" s="104"/>
    </row>
    <row r="314" spans="1:14" ht="13.5" thickBot="1" x14ac:dyDescent="0.25">
      <c r="A314" s="242"/>
      <c r="B314" s="209"/>
      <c r="C314" s="209" t="s">
        <v>39</v>
      </c>
      <c r="D314" s="263">
        <f>SUM(D313)</f>
        <v>37</v>
      </c>
      <c r="E314" s="17">
        <f t="shared" ref="E314:J314" si="52">SUM(E313)</f>
        <v>80</v>
      </c>
      <c r="F314" s="128">
        <f t="shared" si="52"/>
        <v>85</v>
      </c>
      <c r="G314" s="19">
        <f>F314-E314</f>
        <v>5</v>
      </c>
      <c r="H314" s="223">
        <f t="shared" si="52"/>
        <v>85</v>
      </c>
      <c r="I314" s="290">
        <f t="shared" si="52"/>
        <v>85</v>
      </c>
      <c r="J314" s="290">
        <f t="shared" si="52"/>
        <v>85</v>
      </c>
      <c r="L314" s="104"/>
      <c r="M314" s="104"/>
      <c r="N314" s="104"/>
    </row>
    <row r="315" spans="1:14" x14ac:dyDescent="0.2">
      <c r="A315" s="212"/>
      <c r="B315" s="212"/>
      <c r="C315" s="212"/>
      <c r="D315" s="213"/>
      <c r="E315" s="81"/>
      <c r="F315" s="81"/>
      <c r="G315" s="82"/>
      <c r="H315" s="212"/>
      <c r="I315" s="212"/>
      <c r="J315" s="212"/>
      <c r="L315" s="104"/>
      <c r="M315" s="104"/>
      <c r="N315" s="104"/>
    </row>
    <row r="316" spans="1:14" x14ac:dyDescent="0.2">
      <c r="A316" s="212"/>
      <c r="B316" s="212"/>
      <c r="C316" s="212"/>
      <c r="D316" s="213"/>
      <c r="E316" s="81"/>
      <c r="F316" s="81"/>
      <c r="G316" s="82"/>
      <c r="H316" s="212"/>
      <c r="I316" s="212"/>
      <c r="J316" s="212"/>
      <c r="L316" s="104"/>
      <c r="M316" s="104"/>
      <c r="N316" s="104"/>
    </row>
    <row r="317" spans="1:14" x14ac:dyDescent="0.2">
      <c r="A317" s="212"/>
      <c r="B317" s="212"/>
      <c r="C317" s="212"/>
      <c r="D317" s="213"/>
      <c r="E317" s="81"/>
      <c r="F317" s="81"/>
      <c r="G317" s="82"/>
      <c r="H317" s="212"/>
      <c r="I317" s="212"/>
      <c r="J317" s="212"/>
      <c r="L317" s="104"/>
      <c r="M317" s="104"/>
      <c r="N317" s="104"/>
    </row>
    <row r="318" spans="1:14" x14ac:dyDescent="0.2">
      <c r="A318" s="212"/>
      <c r="B318" s="212"/>
      <c r="C318" s="212"/>
      <c r="D318" s="213"/>
      <c r="E318" s="81"/>
      <c r="F318" s="81"/>
      <c r="G318" s="82"/>
      <c r="H318" s="212"/>
      <c r="I318" s="212"/>
      <c r="J318" s="212"/>
      <c r="L318" s="104"/>
      <c r="M318" s="104"/>
      <c r="N318" s="104"/>
    </row>
    <row r="319" spans="1:14" x14ac:dyDescent="0.2">
      <c r="A319" s="211"/>
      <c r="B319" s="211"/>
      <c r="C319" s="212"/>
      <c r="D319" s="213"/>
      <c r="E319" s="80"/>
      <c r="F319" s="81"/>
      <c r="G319" s="82"/>
      <c r="H319" s="212"/>
      <c r="I319" s="212"/>
      <c r="J319" s="212"/>
      <c r="L319" s="104"/>
      <c r="M319" s="104"/>
      <c r="N319" s="104"/>
    </row>
    <row r="320" spans="1:14" ht="15" x14ac:dyDescent="0.25">
      <c r="A320" s="512" t="s">
        <v>126</v>
      </c>
      <c r="B320" s="513"/>
      <c r="C320" s="323"/>
      <c r="D320" s="514"/>
      <c r="E320" s="81"/>
      <c r="F320" s="81"/>
      <c r="G320" s="81"/>
      <c r="H320" s="212"/>
      <c r="I320" s="212"/>
      <c r="J320" s="212"/>
      <c r="L320" s="104"/>
      <c r="M320" s="104"/>
      <c r="N320" s="104"/>
    </row>
    <row r="321" spans="1:14" ht="15" x14ac:dyDescent="0.25">
      <c r="A321" s="83" t="s">
        <v>127</v>
      </c>
      <c r="B321" s="84"/>
      <c r="C321" s="84"/>
      <c r="D321" s="253"/>
      <c r="E321" s="86"/>
      <c r="F321" s="86"/>
      <c r="G321" s="86"/>
      <c r="H321" s="87"/>
      <c r="I321" s="87"/>
      <c r="J321" s="87"/>
      <c r="L321" s="104"/>
      <c r="M321" s="104"/>
      <c r="N321" s="104"/>
    </row>
    <row r="322" spans="1:14" ht="13.5" thickBot="1" x14ac:dyDescent="0.25">
      <c r="A322" s="254"/>
      <c r="B322" s="87"/>
      <c r="C322" s="87"/>
      <c r="D322" s="247"/>
      <c r="E322" s="86"/>
      <c r="F322" s="86"/>
      <c r="G322" s="86"/>
      <c r="H322" s="87"/>
      <c r="I322" s="87"/>
      <c r="J322" s="87"/>
      <c r="L322" s="104"/>
      <c r="M322" s="104"/>
      <c r="N322" s="104"/>
    </row>
    <row r="323" spans="1:14" ht="13.5" thickBot="1" x14ac:dyDescent="0.25">
      <c r="A323" s="91"/>
      <c r="B323" s="92"/>
      <c r="C323" s="92"/>
      <c r="D323" s="93"/>
      <c r="E323" s="95"/>
      <c r="F323" s="95"/>
      <c r="G323" s="95"/>
      <c r="H323" s="96"/>
      <c r="I323" s="96"/>
      <c r="J323" s="97"/>
      <c r="L323" s="104"/>
      <c r="M323" s="104"/>
      <c r="N323" s="104"/>
    </row>
    <row r="324" spans="1:14" ht="13.5" thickBot="1" x14ac:dyDescent="0.25">
      <c r="A324" s="98"/>
      <c r="B324" s="99"/>
      <c r="C324" s="15" t="s">
        <v>27</v>
      </c>
      <c r="D324" s="100"/>
      <c r="E324" s="102"/>
      <c r="F324" s="102"/>
      <c r="G324" s="102"/>
      <c r="H324" s="99"/>
      <c r="I324" s="99"/>
      <c r="J324" s="103"/>
      <c r="L324" s="104"/>
      <c r="M324" s="104"/>
      <c r="N324" s="104"/>
    </row>
    <row r="325" spans="1:14" ht="13.5" thickBot="1" x14ac:dyDescent="0.25">
      <c r="A325" s="107"/>
      <c r="B325" s="108"/>
      <c r="C325" s="108" t="s">
        <v>28</v>
      </c>
      <c r="D325" s="109"/>
      <c r="E325" s="110"/>
      <c r="F325" s="110"/>
      <c r="G325" s="110"/>
      <c r="H325" s="111"/>
      <c r="I325" s="111"/>
      <c r="J325" s="112"/>
      <c r="L325" s="104"/>
      <c r="M325" s="104"/>
      <c r="N325" s="104"/>
    </row>
    <row r="326" spans="1:14" s="12" customFormat="1" ht="25.5" thickBot="1" x14ac:dyDescent="0.3">
      <c r="A326" s="4"/>
      <c r="B326" s="5"/>
      <c r="C326" s="6" t="s">
        <v>0</v>
      </c>
      <c r="D326" s="7" t="s">
        <v>178</v>
      </c>
      <c r="E326" s="582" t="s">
        <v>183</v>
      </c>
      <c r="F326" s="8" t="s">
        <v>179</v>
      </c>
      <c r="G326" s="9" t="s">
        <v>180</v>
      </c>
      <c r="H326" s="11" t="s">
        <v>1</v>
      </c>
      <c r="I326" s="11" t="s">
        <v>2</v>
      </c>
      <c r="J326" s="11" t="s">
        <v>181</v>
      </c>
    </row>
    <row r="327" spans="1:14" ht="13.5" thickBot="1" x14ac:dyDescent="0.25">
      <c r="A327" s="255">
        <v>1361</v>
      </c>
      <c r="B327" s="256"/>
      <c r="C327" s="474" t="s">
        <v>103</v>
      </c>
      <c r="D327" s="432">
        <v>802</v>
      </c>
      <c r="E327" s="1098">
        <v>700</v>
      </c>
      <c r="F327" s="515">
        <v>650</v>
      </c>
      <c r="G327" s="415">
        <f>F327-E327</f>
        <v>-50</v>
      </c>
      <c r="H327" s="282">
        <v>600</v>
      </c>
      <c r="I327" s="308">
        <v>600</v>
      </c>
      <c r="J327" s="283">
        <v>600</v>
      </c>
      <c r="L327" s="104"/>
      <c r="M327" s="104"/>
      <c r="N327" s="104"/>
    </row>
    <row r="328" spans="1:14" ht="13.5" thickBot="1" x14ac:dyDescent="0.25">
      <c r="A328" s="516"/>
      <c r="B328" s="182"/>
      <c r="C328" s="517" t="s">
        <v>39</v>
      </c>
      <c r="D328" s="518">
        <f>SUM(D327)</f>
        <v>802</v>
      </c>
      <c r="E328" s="16">
        <f>SUM(E327:E327)</f>
        <v>700</v>
      </c>
      <c r="F328" s="246">
        <f>SUM(F327:F327)</f>
        <v>650</v>
      </c>
      <c r="G328" s="19">
        <f>F328-E328</f>
        <v>-50</v>
      </c>
      <c r="H328" s="242">
        <f>SUM(H327:H327)</f>
        <v>600</v>
      </c>
      <c r="I328" s="11">
        <f>SUM(I327:I327)</f>
        <v>600</v>
      </c>
      <c r="J328" s="209">
        <f>SUM(J327:J327)</f>
        <v>600</v>
      </c>
      <c r="L328" s="104"/>
      <c r="M328" s="104"/>
      <c r="N328" s="104"/>
    </row>
    <row r="329" spans="1:14" x14ac:dyDescent="0.2">
      <c r="A329" s="91"/>
      <c r="B329" s="186"/>
      <c r="C329" s="188"/>
      <c r="D329" s="233"/>
      <c r="E329" s="95"/>
      <c r="F329" s="95"/>
      <c r="G329" s="95"/>
      <c r="H329" s="96"/>
      <c r="I329" s="96"/>
      <c r="J329" s="97"/>
      <c r="L329" s="104"/>
      <c r="M329" s="104"/>
      <c r="N329" s="104"/>
    </row>
    <row r="330" spans="1:14" x14ac:dyDescent="0.2">
      <c r="A330" s="98"/>
      <c r="B330" s="105" t="s">
        <v>40</v>
      </c>
      <c r="C330" s="105"/>
      <c r="D330" s="106"/>
      <c r="E330" s="102"/>
      <c r="F330" s="102"/>
      <c r="G330" s="102"/>
      <c r="H330" s="99"/>
      <c r="I330" s="99"/>
      <c r="J330" s="103"/>
      <c r="L330" s="104"/>
      <c r="M330" s="104"/>
      <c r="N330" s="104"/>
    </row>
    <row r="331" spans="1:14" ht="13.5" thickBot="1" x14ac:dyDescent="0.25">
      <c r="A331" s="107"/>
      <c r="B331" s="108"/>
      <c r="C331" s="108"/>
      <c r="D331" s="109"/>
      <c r="E331" s="110"/>
      <c r="F331" s="110"/>
      <c r="G331" s="110"/>
      <c r="H331" s="111"/>
      <c r="I331" s="111"/>
      <c r="J331" s="112"/>
      <c r="L331" s="104"/>
      <c r="M331" s="104"/>
      <c r="N331" s="104"/>
    </row>
    <row r="332" spans="1:14" s="12" customFormat="1" ht="25.5" thickBot="1" x14ac:dyDescent="0.3">
      <c r="A332" s="4"/>
      <c r="B332" s="5"/>
      <c r="C332" s="6" t="s">
        <v>0</v>
      </c>
      <c r="D332" s="7" t="s">
        <v>178</v>
      </c>
      <c r="E332" s="582" t="s">
        <v>183</v>
      </c>
      <c r="F332" s="8" t="s">
        <v>179</v>
      </c>
      <c r="G332" s="9" t="s">
        <v>180</v>
      </c>
      <c r="H332" s="10" t="s">
        <v>1</v>
      </c>
      <c r="I332" s="11" t="s">
        <v>2</v>
      </c>
      <c r="J332" s="11" t="s">
        <v>181</v>
      </c>
    </row>
    <row r="333" spans="1:14" x14ac:dyDescent="0.2">
      <c r="A333" s="293">
        <v>2111</v>
      </c>
      <c r="B333" s="294">
        <v>2143</v>
      </c>
      <c r="C333" s="435" t="s">
        <v>185</v>
      </c>
      <c r="D333" s="436">
        <v>5</v>
      </c>
      <c r="E333" s="25">
        <v>0</v>
      </c>
      <c r="F333" s="117">
        <v>0</v>
      </c>
      <c r="G333" s="524">
        <f t="shared" ref="G333:G338" si="53">F333-E333</f>
        <v>0</v>
      </c>
      <c r="H333" s="25">
        <v>0</v>
      </c>
      <c r="I333" s="25">
        <v>0</v>
      </c>
      <c r="J333" s="25">
        <v>0</v>
      </c>
      <c r="L333" s="104"/>
      <c r="M333" s="104"/>
      <c r="N333" s="104"/>
    </row>
    <row r="334" spans="1:14" x14ac:dyDescent="0.2">
      <c r="A334" s="255">
        <v>2111</v>
      </c>
      <c r="B334" s="256">
        <v>3421</v>
      </c>
      <c r="C334" s="257" t="s">
        <v>128</v>
      </c>
      <c r="D334" s="258">
        <v>20</v>
      </c>
      <c r="E334" s="57">
        <v>0</v>
      </c>
      <c r="F334" s="272">
        <v>0</v>
      </c>
      <c r="G334" s="400">
        <f t="shared" si="53"/>
        <v>0</v>
      </c>
      <c r="H334" s="57">
        <v>0</v>
      </c>
      <c r="I334" s="57">
        <v>0</v>
      </c>
      <c r="J334" s="57">
        <v>0</v>
      </c>
      <c r="L334" s="104"/>
      <c r="M334" s="104"/>
      <c r="N334" s="104"/>
    </row>
    <row r="335" spans="1:14" x14ac:dyDescent="0.2">
      <c r="A335" s="151">
        <v>2111</v>
      </c>
      <c r="B335" s="152">
        <v>6171</v>
      </c>
      <c r="C335" s="286" t="s">
        <v>82</v>
      </c>
      <c r="D335" s="287">
        <v>90</v>
      </c>
      <c r="E335" s="36">
        <v>70</v>
      </c>
      <c r="F335" s="176">
        <v>70</v>
      </c>
      <c r="G335" s="270">
        <f t="shared" si="53"/>
        <v>0</v>
      </c>
      <c r="H335" s="36">
        <v>70</v>
      </c>
      <c r="I335" s="36">
        <v>70</v>
      </c>
      <c r="J335" s="36">
        <v>70</v>
      </c>
      <c r="L335" s="104"/>
      <c r="M335" s="104"/>
      <c r="N335" s="104"/>
    </row>
    <row r="336" spans="1:14" x14ac:dyDescent="0.2">
      <c r="A336" s="151">
        <v>2212</v>
      </c>
      <c r="B336" s="152">
        <v>6171</v>
      </c>
      <c r="C336" s="286" t="s">
        <v>115</v>
      </c>
      <c r="D336" s="287">
        <v>45</v>
      </c>
      <c r="E336" s="36">
        <v>40</v>
      </c>
      <c r="F336" s="176">
        <v>70</v>
      </c>
      <c r="G336" s="270">
        <f t="shared" si="53"/>
        <v>30</v>
      </c>
      <c r="H336" s="36">
        <v>70</v>
      </c>
      <c r="I336" s="36">
        <v>70</v>
      </c>
      <c r="J336" s="36">
        <v>70</v>
      </c>
      <c r="L336" s="104"/>
      <c r="M336" s="104"/>
      <c r="N336" s="104"/>
    </row>
    <row r="337" spans="1:14" ht="13.5" thickBot="1" x14ac:dyDescent="0.25">
      <c r="A337" s="177">
        <v>2324</v>
      </c>
      <c r="B337" s="178">
        <v>6171</v>
      </c>
      <c r="C337" s="431" t="s">
        <v>129</v>
      </c>
      <c r="D337" s="397">
        <v>71</v>
      </c>
      <c r="E337" s="29">
        <v>0</v>
      </c>
      <c r="F337" s="123">
        <v>0</v>
      </c>
      <c r="G337" s="400">
        <f t="shared" si="53"/>
        <v>0</v>
      </c>
      <c r="H337" s="29">
        <v>0</v>
      </c>
      <c r="I337" s="29">
        <v>0</v>
      </c>
      <c r="J337" s="29">
        <v>0</v>
      </c>
      <c r="L337" s="104"/>
      <c r="M337" s="104"/>
      <c r="N337" s="104"/>
    </row>
    <row r="338" spans="1:14" ht="13.5" thickBot="1" x14ac:dyDescent="0.25">
      <c r="A338" s="181"/>
      <c r="B338" s="182"/>
      <c r="C338" s="209" t="s">
        <v>39</v>
      </c>
      <c r="D338" s="263">
        <f>SUM(D333:D337)</f>
        <v>231</v>
      </c>
      <c r="E338" s="17">
        <f>SUM(E333:E337)</f>
        <v>110</v>
      </c>
      <c r="F338" s="128">
        <f t="shared" ref="F338" si="54">SUM(F334:F337)</f>
        <v>140</v>
      </c>
      <c r="G338" s="185">
        <f t="shared" si="53"/>
        <v>30</v>
      </c>
      <c r="H338" s="242">
        <f>SUM(H334:H337)</f>
        <v>140</v>
      </c>
      <c r="I338" s="11">
        <f>SUM(I334:I337)</f>
        <v>140</v>
      </c>
      <c r="J338" s="290">
        <f>SUM(J334:J337)</f>
        <v>140</v>
      </c>
      <c r="L338" s="104"/>
      <c r="M338" s="104"/>
      <c r="N338" s="104"/>
    </row>
    <row r="339" spans="1:14" ht="13.5" thickBot="1" x14ac:dyDescent="0.25">
      <c r="A339" s="496"/>
      <c r="B339" s="496"/>
      <c r="C339" s="519"/>
      <c r="D339" s="486"/>
      <c r="E339" s="80"/>
      <c r="F339" s="80"/>
      <c r="G339" s="80"/>
      <c r="H339" s="519"/>
      <c r="I339" s="519"/>
      <c r="J339" s="519"/>
      <c r="L339" s="104"/>
      <c r="M339" s="104"/>
      <c r="N339" s="104"/>
    </row>
    <row r="340" spans="1:14" ht="13.5" thickBot="1" x14ac:dyDescent="0.25">
      <c r="A340" s="91"/>
      <c r="B340" s="92"/>
      <c r="C340" s="92"/>
      <c r="D340" s="93"/>
      <c r="E340" s="95"/>
      <c r="F340" s="95"/>
      <c r="G340" s="95"/>
      <c r="H340" s="96"/>
      <c r="I340" s="96"/>
      <c r="J340" s="97"/>
      <c r="L340" s="104"/>
      <c r="M340" s="104"/>
      <c r="N340" s="104"/>
    </row>
    <row r="341" spans="1:14" ht="13.5" thickBot="1" x14ac:dyDescent="0.25">
      <c r="A341" s="98"/>
      <c r="B341" s="45" t="s">
        <v>61</v>
      </c>
      <c r="C341" s="215"/>
      <c r="D341" s="216"/>
      <c r="E341" s="102"/>
      <c r="F341" s="102"/>
      <c r="G341" s="102"/>
      <c r="H341" s="99"/>
      <c r="I341" s="99"/>
      <c r="J341" s="103"/>
      <c r="L341" s="104"/>
      <c r="M341" s="104"/>
      <c r="N341" s="104"/>
    </row>
    <row r="342" spans="1:14" x14ac:dyDescent="0.2">
      <c r="A342" s="98"/>
      <c r="B342" s="105" t="s">
        <v>130</v>
      </c>
      <c r="C342" s="105"/>
      <c r="D342" s="106"/>
      <c r="E342" s="102"/>
      <c r="F342" s="102"/>
      <c r="G342" s="102"/>
      <c r="H342" s="99"/>
      <c r="I342" s="99"/>
      <c r="J342" s="103"/>
      <c r="L342" s="104"/>
      <c r="M342" s="104"/>
      <c r="N342" s="104"/>
    </row>
    <row r="343" spans="1:14" ht="13.5" thickBot="1" x14ac:dyDescent="0.25">
      <c r="A343" s="107"/>
      <c r="B343" s="108"/>
      <c r="C343" s="108"/>
      <c r="D343" s="109"/>
      <c r="E343" s="110"/>
      <c r="F343" s="110"/>
      <c r="G343" s="110"/>
      <c r="H343" s="111"/>
      <c r="I343" s="111"/>
      <c r="J343" s="112"/>
      <c r="L343" s="104"/>
      <c r="M343" s="104"/>
      <c r="N343" s="104"/>
    </row>
    <row r="344" spans="1:14" s="12" customFormat="1" ht="25.5" thickBot="1" x14ac:dyDescent="0.3">
      <c r="A344" s="4"/>
      <c r="B344" s="5"/>
      <c r="C344" s="6" t="s">
        <v>0</v>
      </c>
      <c r="D344" s="7" t="s">
        <v>178</v>
      </c>
      <c r="E344" s="582" t="s">
        <v>183</v>
      </c>
      <c r="F344" s="8" t="s">
        <v>179</v>
      </c>
      <c r="G344" s="9" t="s">
        <v>180</v>
      </c>
      <c r="H344" s="11" t="s">
        <v>1</v>
      </c>
      <c r="I344" s="11" t="s">
        <v>2</v>
      </c>
      <c r="J344" s="11" t="s">
        <v>181</v>
      </c>
    </row>
    <row r="345" spans="1:14" ht="13.5" thickBot="1" x14ac:dyDescent="0.25">
      <c r="A345" s="414"/>
      <c r="B345" s="520">
        <v>2143</v>
      </c>
      <c r="C345" s="425" t="s">
        <v>339</v>
      </c>
      <c r="D345" s="521">
        <v>43</v>
      </c>
      <c r="E345" s="409">
        <v>400</v>
      </c>
      <c r="F345" s="489">
        <v>600</v>
      </c>
      <c r="G345" s="400">
        <f>F345-E345</f>
        <v>200</v>
      </c>
      <c r="H345" s="1140">
        <v>500</v>
      </c>
      <c r="I345" s="206">
        <v>500</v>
      </c>
      <c r="J345" s="206">
        <v>500</v>
      </c>
      <c r="L345" s="104"/>
      <c r="M345" s="104"/>
      <c r="N345" s="104"/>
    </row>
    <row r="346" spans="1:14" ht="13.5" thickBot="1" x14ac:dyDescent="0.25">
      <c r="A346" s="4"/>
      <c r="B346" s="522"/>
      <c r="C346" s="523" t="s">
        <v>39</v>
      </c>
      <c r="D346" s="318">
        <f>SUM(D345:D345)</f>
        <v>43</v>
      </c>
      <c r="E346" s="165">
        <f>SUM(E345:E345)</f>
        <v>400</v>
      </c>
      <c r="F346" s="167">
        <f>SUM(F345:F345)</f>
        <v>600</v>
      </c>
      <c r="G346" s="185">
        <f>F346-E346</f>
        <v>200</v>
      </c>
      <c r="H346" s="444">
        <f>SUM(H345:H345)</f>
        <v>500</v>
      </c>
      <c r="I346" s="230">
        <f>SUM(I345:I345)</f>
        <v>500</v>
      </c>
      <c r="J346" s="230">
        <f>SUM(J345:J345)</f>
        <v>500</v>
      </c>
      <c r="L346" s="104"/>
      <c r="M346" s="104"/>
      <c r="N346" s="104"/>
    </row>
    <row r="347" spans="1:14" x14ac:dyDescent="0.2">
      <c r="A347" s="91"/>
      <c r="B347" s="92"/>
      <c r="C347" s="92"/>
      <c r="D347" s="93"/>
      <c r="E347" s="95"/>
      <c r="F347" s="95"/>
      <c r="G347" s="95"/>
      <c r="H347" s="96"/>
      <c r="I347" s="96"/>
      <c r="J347" s="97"/>
      <c r="L347" s="104"/>
      <c r="M347" s="104"/>
      <c r="N347" s="104"/>
    </row>
    <row r="348" spans="1:14" x14ac:dyDescent="0.2">
      <c r="A348" s="98"/>
      <c r="B348" s="105" t="s">
        <v>97</v>
      </c>
      <c r="C348" s="105"/>
      <c r="D348" s="106"/>
      <c r="E348" s="102"/>
      <c r="F348" s="102"/>
      <c r="G348" s="102"/>
      <c r="H348" s="99"/>
      <c r="I348" s="99"/>
      <c r="J348" s="103"/>
      <c r="L348" s="104"/>
      <c r="M348" s="104"/>
      <c r="N348" s="104"/>
    </row>
    <row r="349" spans="1:14" ht="13.5" thickBot="1" x14ac:dyDescent="0.25">
      <c r="A349" s="107"/>
      <c r="B349" s="111"/>
      <c r="C349" s="111"/>
      <c r="D349" s="236"/>
      <c r="E349" s="110"/>
      <c r="F349" s="110"/>
      <c r="G349" s="110"/>
      <c r="H349" s="111"/>
      <c r="I349" s="111"/>
      <c r="J349" s="112"/>
      <c r="L349" s="104"/>
      <c r="M349" s="104"/>
      <c r="N349" s="104"/>
    </row>
    <row r="350" spans="1:14" s="12" customFormat="1" ht="25.5" thickBot="1" x14ac:dyDescent="0.3">
      <c r="A350" s="4"/>
      <c r="B350" s="5"/>
      <c r="C350" s="6" t="s">
        <v>0</v>
      </c>
      <c r="D350" s="7" t="s">
        <v>178</v>
      </c>
      <c r="E350" s="582" t="s">
        <v>183</v>
      </c>
      <c r="F350" s="8" t="s">
        <v>179</v>
      </c>
      <c r="G350" s="9" t="s">
        <v>180</v>
      </c>
      <c r="H350" s="11" t="s">
        <v>1</v>
      </c>
      <c r="I350" s="11" t="s">
        <v>2</v>
      </c>
      <c r="J350" s="11" t="s">
        <v>181</v>
      </c>
    </row>
    <row r="351" spans="1:14" x14ac:dyDescent="0.2">
      <c r="A351" s="300"/>
      <c r="B351" s="294">
        <v>3349</v>
      </c>
      <c r="C351" s="435" t="s">
        <v>131</v>
      </c>
      <c r="D351" s="436">
        <v>379</v>
      </c>
      <c r="E351" s="25">
        <v>360</v>
      </c>
      <c r="F351" s="117">
        <v>360</v>
      </c>
      <c r="G351" s="175">
        <f t="shared" ref="G351" si="55">F351-E351</f>
        <v>0</v>
      </c>
      <c r="H351" s="450">
        <v>360</v>
      </c>
      <c r="I351" s="25">
        <v>360</v>
      </c>
      <c r="J351" s="1128">
        <v>360</v>
      </c>
      <c r="L351" s="104"/>
      <c r="M351" s="104"/>
      <c r="N351" s="104"/>
    </row>
    <row r="352" spans="1:14" x14ac:dyDescent="0.2">
      <c r="A352" s="130"/>
      <c r="B352" s="1127">
        <v>3399</v>
      </c>
      <c r="C352" s="422" t="s">
        <v>340</v>
      </c>
      <c r="D352" s="359">
        <v>394</v>
      </c>
      <c r="E352" s="135">
        <v>300</v>
      </c>
      <c r="F352" s="226">
        <v>300</v>
      </c>
      <c r="G352" s="388">
        <f t="shared" ref="G352:G354" si="56">F352-E352</f>
        <v>0</v>
      </c>
      <c r="H352" s="135">
        <v>300</v>
      </c>
      <c r="I352" s="135">
        <v>300</v>
      </c>
      <c r="J352" s="135">
        <v>300</v>
      </c>
      <c r="L352" s="104"/>
      <c r="M352" s="104"/>
      <c r="N352" s="104"/>
    </row>
    <row r="353" spans="1:14" x14ac:dyDescent="0.2">
      <c r="A353" s="139"/>
      <c r="B353" s="239">
        <v>3421</v>
      </c>
      <c r="C353" s="423" t="s">
        <v>358</v>
      </c>
      <c r="D353" s="366">
        <v>155</v>
      </c>
      <c r="E353" s="144">
        <v>140</v>
      </c>
      <c r="F353" s="391">
        <v>140</v>
      </c>
      <c r="G353" s="270">
        <f t="shared" si="56"/>
        <v>0</v>
      </c>
      <c r="H353" s="580">
        <v>140</v>
      </c>
      <c r="I353" s="580">
        <v>140</v>
      </c>
      <c r="J353" s="580">
        <v>140</v>
      </c>
      <c r="L353" s="104"/>
      <c r="M353" s="104"/>
      <c r="N353" s="104"/>
    </row>
    <row r="354" spans="1:14" ht="13.5" thickBot="1" x14ac:dyDescent="0.25">
      <c r="A354" s="1129"/>
      <c r="B354" s="1130"/>
      <c r="C354" s="1131" t="s">
        <v>39</v>
      </c>
      <c r="D354" s="1132">
        <f>SUM(D351:D353)</f>
        <v>928</v>
      </c>
      <c r="E354" s="1133">
        <f>SUM(E351:E353)</f>
        <v>800</v>
      </c>
      <c r="F354" s="1134">
        <f>SUM(F351:F353)</f>
        <v>800</v>
      </c>
      <c r="G354" s="482">
        <f t="shared" si="56"/>
        <v>0</v>
      </c>
      <c r="H354" s="1135">
        <f>SUM(H351:H353)</f>
        <v>800</v>
      </c>
      <c r="I354" s="1133">
        <f>SUM(I351:I353)</f>
        <v>800</v>
      </c>
      <c r="J354" s="1136">
        <f>SUM(J351:J353)</f>
        <v>800</v>
      </c>
      <c r="L354" s="104"/>
      <c r="M354" s="104"/>
      <c r="N354" s="104"/>
    </row>
    <row r="355" spans="1:14" ht="34.5" customHeight="1" thickBot="1" x14ac:dyDescent="0.25">
      <c r="A355" s="1099"/>
      <c r="B355" s="1100" t="s">
        <v>132</v>
      </c>
      <c r="C355" s="1100"/>
      <c r="D355" s="1101"/>
      <c r="E355" s="526"/>
      <c r="F355" s="526"/>
      <c r="G355" s="526"/>
      <c r="H355" s="527"/>
      <c r="I355" s="527"/>
      <c r="J355" s="528"/>
      <c r="L355" s="104"/>
      <c r="M355" s="104"/>
      <c r="N355" s="104"/>
    </row>
    <row r="356" spans="1:14" s="12" customFormat="1" ht="25.5" thickBot="1" x14ac:dyDescent="0.3">
      <c r="A356" s="4"/>
      <c r="B356" s="5"/>
      <c r="C356" s="6" t="s">
        <v>0</v>
      </c>
      <c r="D356" s="7" t="s">
        <v>178</v>
      </c>
      <c r="E356" s="582" t="s">
        <v>183</v>
      </c>
      <c r="F356" s="8" t="s">
        <v>179</v>
      </c>
      <c r="G356" s="9" t="s">
        <v>180</v>
      </c>
      <c r="H356" s="10" t="s">
        <v>1</v>
      </c>
      <c r="I356" s="11" t="s">
        <v>2</v>
      </c>
      <c r="J356" s="11" t="s">
        <v>181</v>
      </c>
    </row>
    <row r="357" spans="1:14" x14ac:dyDescent="0.2">
      <c r="A357" s="293"/>
      <c r="B357" s="294">
        <v>5269</v>
      </c>
      <c r="C357" s="435" t="s">
        <v>354</v>
      </c>
      <c r="D357" s="436">
        <v>0</v>
      </c>
      <c r="E357" s="450">
        <v>30</v>
      </c>
      <c r="F357" s="451">
        <v>30</v>
      </c>
      <c r="G357" s="27">
        <f>F357-E357</f>
        <v>0</v>
      </c>
      <c r="H357" s="300">
        <v>30</v>
      </c>
      <c r="I357" s="203">
        <v>30</v>
      </c>
      <c r="J357" s="301">
        <v>30</v>
      </c>
      <c r="L357" s="104"/>
      <c r="M357" s="104"/>
      <c r="N357" s="104"/>
    </row>
    <row r="358" spans="1:14" x14ac:dyDescent="0.2">
      <c r="A358" s="529"/>
      <c r="B358" s="200">
        <v>5272</v>
      </c>
      <c r="C358" s="243" t="s">
        <v>355</v>
      </c>
      <c r="D358" s="389">
        <v>562</v>
      </c>
      <c r="E358" s="69">
        <v>0</v>
      </c>
      <c r="F358" s="530">
        <v>0</v>
      </c>
      <c r="G358" s="31">
        <v>0</v>
      </c>
      <c r="H358" s="461">
        <v>0</v>
      </c>
      <c r="I358" s="205">
        <v>0</v>
      </c>
      <c r="J358" s="243">
        <v>0</v>
      </c>
      <c r="L358" s="104"/>
      <c r="M358" s="104"/>
      <c r="N358" s="104"/>
    </row>
    <row r="359" spans="1:14" ht="13.5" thickBot="1" x14ac:dyDescent="0.25">
      <c r="A359" s="62"/>
      <c r="B359" s="178">
        <v>5311</v>
      </c>
      <c r="C359" s="245" t="s">
        <v>133</v>
      </c>
      <c r="D359" s="397">
        <v>67</v>
      </c>
      <c r="E359" s="1137">
        <v>50</v>
      </c>
      <c r="F359" s="454">
        <v>50</v>
      </c>
      <c r="G359" s="59">
        <f>F359-E359</f>
        <v>0</v>
      </c>
      <c r="H359" s="62">
        <v>50</v>
      </c>
      <c r="I359" s="63">
        <v>50</v>
      </c>
      <c r="J359" s="245">
        <v>50</v>
      </c>
      <c r="L359" s="104"/>
      <c r="M359" s="104"/>
      <c r="N359" s="104"/>
    </row>
    <row r="360" spans="1:14" ht="13.5" thickBot="1" x14ac:dyDescent="0.25">
      <c r="A360" s="181"/>
      <c r="B360" s="182"/>
      <c r="C360" s="209" t="s">
        <v>39</v>
      </c>
      <c r="D360" s="263">
        <f>SUM(D357:D359)</f>
        <v>629</v>
      </c>
      <c r="E360" s="16">
        <f>SUM(E357:E359)</f>
        <v>80</v>
      </c>
      <c r="F360" s="246">
        <f t="shared" ref="F360" si="57">SUM(F357:F359)</f>
        <v>80</v>
      </c>
      <c r="G360" s="19">
        <f>F360-E360</f>
        <v>0</v>
      </c>
      <c r="H360" s="598">
        <f>SUM(H357:H359)</f>
        <v>80</v>
      </c>
      <c r="I360" s="598">
        <f>SUM(I357:I359)</f>
        <v>80</v>
      </c>
      <c r="J360" s="386">
        <f>SUM(J357:J359)</f>
        <v>80</v>
      </c>
      <c r="L360" s="104"/>
      <c r="M360" s="104"/>
      <c r="N360" s="104"/>
    </row>
    <row r="361" spans="1:14" x14ac:dyDescent="0.2">
      <c r="A361" s="232"/>
      <c r="B361" s="186"/>
      <c r="C361" s="188"/>
      <c r="D361" s="233"/>
      <c r="E361" s="95"/>
      <c r="F361" s="95"/>
      <c r="G361" s="95"/>
      <c r="H361" s="96"/>
      <c r="I361" s="96"/>
      <c r="J361" s="97"/>
      <c r="L361" s="104"/>
      <c r="M361" s="104"/>
      <c r="N361" s="104"/>
    </row>
    <row r="362" spans="1:14" x14ac:dyDescent="0.2">
      <c r="A362" s="234"/>
      <c r="B362" s="105" t="s">
        <v>55</v>
      </c>
      <c r="C362" s="105"/>
      <c r="D362" s="106"/>
      <c r="E362" s="102"/>
      <c r="F362" s="102"/>
      <c r="G362" s="102"/>
      <c r="H362" s="99"/>
      <c r="I362" s="99"/>
      <c r="J362" s="103"/>
      <c r="L362" s="104"/>
      <c r="M362" s="104"/>
      <c r="N362" s="104"/>
    </row>
    <row r="363" spans="1:14" ht="13.5" thickBot="1" x14ac:dyDescent="0.25">
      <c r="A363" s="235"/>
      <c r="B363" s="111"/>
      <c r="C363" s="111"/>
      <c r="D363" s="236"/>
      <c r="E363" s="110"/>
      <c r="F363" s="110"/>
      <c r="G363" s="110"/>
      <c r="H363" s="111"/>
      <c r="I363" s="111"/>
      <c r="J363" s="112"/>
      <c r="L363" s="104"/>
      <c r="M363" s="104"/>
      <c r="N363" s="104"/>
    </row>
    <row r="364" spans="1:14" s="12" customFormat="1" ht="25.5" thickBot="1" x14ac:dyDescent="0.3">
      <c r="A364" s="4"/>
      <c r="B364" s="5"/>
      <c r="C364" s="6" t="s">
        <v>0</v>
      </c>
      <c r="D364" s="7" t="s">
        <v>178</v>
      </c>
      <c r="E364" s="582" t="s">
        <v>183</v>
      </c>
      <c r="F364" s="8" t="s">
        <v>179</v>
      </c>
      <c r="G364" s="9" t="s">
        <v>180</v>
      </c>
      <c r="H364" s="11" t="s">
        <v>1</v>
      </c>
      <c r="I364" s="11" t="s">
        <v>2</v>
      </c>
      <c r="J364" s="11" t="s">
        <v>181</v>
      </c>
    </row>
    <row r="365" spans="1:14" x14ac:dyDescent="0.2">
      <c r="A365" s="293"/>
      <c r="B365" s="1138">
        <v>6112</v>
      </c>
      <c r="C365" s="1139" t="s">
        <v>341</v>
      </c>
      <c r="D365" s="436">
        <v>325</v>
      </c>
      <c r="E365" s="25">
        <v>586</v>
      </c>
      <c r="F365" s="117">
        <v>586</v>
      </c>
      <c r="G365" s="175">
        <f t="shared" ref="G365" si="58">F365-E365</f>
        <v>0</v>
      </c>
      <c r="H365" s="581">
        <v>590</v>
      </c>
      <c r="I365" s="581">
        <v>592</v>
      </c>
      <c r="J365" s="581">
        <v>595</v>
      </c>
      <c r="L365" s="104"/>
      <c r="M365" s="104"/>
      <c r="N365" s="104"/>
    </row>
    <row r="366" spans="1:14" x14ac:dyDescent="0.2">
      <c r="A366" s="271"/>
      <c r="B366" s="534" t="s">
        <v>134</v>
      </c>
      <c r="C366" s="244" t="s">
        <v>342</v>
      </c>
      <c r="D366" s="287">
        <v>692</v>
      </c>
      <c r="E366" s="36">
        <v>0</v>
      </c>
      <c r="F366" s="176">
        <v>0</v>
      </c>
      <c r="G366" s="31">
        <v>0</v>
      </c>
      <c r="H366" s="31">
        <v>0</v>
      </c>
      <c r="I366" s="31">
        <v>0</v>
      </c>
      <c r="J366" s="31">
        <v>0</v>
      </c>
      <c r="L366" s="104"/>
      <c r="M366" s="104"/>
      <c r="N366" s="104"/>
    </row>
    <row r="367" spans="1:14" ht="13.5" thickBot="1" x14ac:dyDescent="0.25">
      <c r="A367" s="274"/>
      <c r="B367" s="275">
        <v>6171</v>
      </c>
      <c r="C367" s="437" t="s">
        <v>343</v>
      </c>
      <c r="D367" s="206">
        <v>2933</v>
      </c>
      <c r="E367" s="241">
        <v>3481</v>
      </c>
      <c r="F367" s="278">
        <v>3379</v>
      </c>
      <c r="G367" s="279">
        <f t="shared" ref="G367:G368" si="59">F367-E367</f>
        <v>-102</v>
      </c>
      <c r="H367" s="500">
        <v>3379</v>
      </c>
      <c r="I367" s="500">
        <v>3389</v>
      </c>
      <c r="J367" s="500">
        <v>3389</v>
      </c>
      <c r="L367" s="104"/>
      <c r="M367" s="104"/>
      <c r="N367" s="104"/>
    </row>
    <row r="368" spans="1:14" ht="13.5" thickBot="1" x14ac:dyDescent="0.25">
      <c r="A368" s="181"/>
      <c r="B368" s="182"/>
      <c r="C368" s="209" t="s">
        <v>39</v>
      </c>
      <c r="D368" s="16">
        <f>SUM(D365:D367)</f>
        <v>3950</v>
      </c>
      <c r="E368" s="16">
        <f>SUM(E365:E367)</f>
        <v>4067</v>
      </c>
      <c r="F368" s="246">
        <f>SUM(F365:F367)</f>
        <v>3965</v>
      </c>
      <c r="G368" s="19">
        <f t="shared" si="59"/>
        <v>-102</v>
      </c>
      <c r="H368" s="184">
        <f>SUM(H365:H367)</f>
        <v>3969</v>
      </c>
      <c r="I368" s="19">
        <f>SUM(I365:I367)</f>
        <v>3981</v>
      </c>
      <c r="J368" s="19">
        <f>SUM(J365:J367)</f>
        <v>3984</v>
      </c>
      <c r="L368" s="104"/>
      <c r="M368" s="104"/>
      <c r="N368" s="104"/>
    </row>
    <row r="369" spans="1:14" ht="13.5" thickBot="1" x14ac:dyDescent="0.25">
      <c r="A369" s="339"/>
      <c r="B369" s="339"/>
      <c r="C369" s="531"/>
      <c r="D369" s="81"/>
      <c r="E369" s="81"/>
      <c r="F369" s="81"/>
      <c r="G369" s="81"/>
      <c r="H369" s="531"/>
      <c r="I369" s="531"/>
      <c r="J369" s="531"/>
      <c r="L369" s="104"/>
      <c r="M369" s="104"/>
      <c r="N369" s="104"/>
    </row>
    <row r="370" spans="1:14" ht="13.5" thickBot="1" x14ac:dyDescent="0.25">
      <c r="A370" s="291"/>
      <c r="B370" s="96"/>
      <c r="C370" s="466"/>
      <c r="D370" s="511"/>
      <c r="E370" s="465"/>
      <c r="F370" s="465"/>
      <c r="G370" s="465"/>
      <c r="H370" s="96"/>
      <c r="I370" s="96"/>
      <c r="J370" s="97"/>
      <c r="L370" s="104"/>
      <c r="M370" s="104"/>
      <c r="N370" s="104"/>
    </row>
    <row r="371" spans="1:14" ht="13.5" thickBot="1" x14ac:dyDescent="0.25">
      <c r="A371" s="98"/>
      <c r="B371" s="535" t="s">
        <v>98</v>
      </c>
      <c r="C371" s="536"/>
      <c r="D371" s="216"/>
      <c r="E371" s="102"/>
      <c r="F371" s="102"/>
      <c r="G371" s="102"/>
      <c r="H371" s="99"/>
      <c r="I371" s="99"/>
      <c r="J371" s="103"/>
      <c r="L371" s="104"/>
      <c r="M371" s="104"/>
      <c r="N371" s="104"/>
    </row>
    <row r="372" spans="1:14" ht="13.5" thickBot="1" x14ac:dyDescent="0.25">
      <c r="A372" s="107"/>
      <c r="B372" s="429"/>
      <c r="C372" s="108"/>
      <c r="D372" s="109"/>
      <c r="E372" s="110"/>
      <c r="F372" s="110"/>
      <c r="G372" s="110"/>
      <c r="H372" s="111"/>
      <c r="I372" s="111"/>
      <c r="J372" s="112"/>
      <c r="L372" s="104"/>
      <c r="M372" s="104"/>
      <c r="N372" s="104"/>
    </row>
    <row r="373" spans="1:14" s="12" customFormat="1" ht="25.5" thickBot="1" x14ac:dyDescent="0.3">
      <c r="A373" s="4"/>
      <c r="B373" s="5"/>
      <c r="C373" s="6" t="s">
        <v>0</v>
      </c>
      <c r="D373" s="7" t="s">
        <v>178</v>
      </c>
      <c r="E373" s="582" t="s">
        <v>183</v>
      </c>
      <c r="F373" s="8" t="s">
        <v>179</v>
      </c>
      <c r="G373" s="9" t="s">
        <v>180</v>
      </c>
      <c r="H373" s="10" t="s">
        <v>1</v>
      </c>
      <c r="I373" s="11" t="s">
        <v>2</v>
      </c>
      <c r="J373" s="11" t="s">
        <v>181</v>
      </c>
    </row>
    <row r="374" spans="1:14" x14ac:dyDescent="0.2">
      <c r="A374" s="404"/>
      <c r="B374" s="237">
        <v>3326</v>
      </c>
      <c r="C374" s="405" t="s">
        <v>186</v>
      </c>
      <c r="D374" s="479">
        <v>40</v>
      </c>
      <c r="E374" s="238">
        <v>0</v>
      </c>
      <c r="F374" s="480">
        <v>0</v>
      </c>
      <c r="G374" s="587">
        <f>F374-E374</f>
        <v>0</v>
      </c>
      <c r="H374" s="190">
        <v>0</v>
      </c>
      <c r="I374" s="481">
        <v>0</v>
      </c>
      <c r="J374" s="190">
        <v>0</v>
      </c>
      <c r="L374" s="104"/>
      <c r="M374" s="104"/>
      <c r="N374" s="104"/>
    </row>
    <row r="375" spans="1:14" x14ac:dyDescent="0.2">
      <c r="A375" s="387"/>
      <c r="B375" s="225">
        <v>5311</v>
      </c>
      <c r="C375" s="525" t="s">
        <v>135</v>
      </c>
      <c r="D375" s="586">
        <v>60</v>
      </c>
      <c r="E375" s="135">
        <v>0</v>
      </c>
      <c r="F375" s="226">
        <v>0</v>
      </c>
      <c r="G375" s="537">
        <f>F375-E375</f>
        <v>0</v>
      </c>
      <c r="H375" s="227">
        <v>0</v>
      </c>
      <c r="I375" s="539">
        <v>0</v>
      </c>
      <c r="J375" s="227">
        <v>0</v>
      </c>
      <c r="L375" s="104"/>
      <c r="M375" s="104"/>
      <c r="N375" s="104"/>
    </row>
    <row r="376" spans="1:14" ht="13.5" thickBot="1" x14ac:dyDescent="0.25">
      <c r="A376" s="540"/>
      <c r="B376" s="541">
        <v>6171</v>
      </c>
      <c r="C376" s="542" t="s">
        <v>136</v>
      </c>
      <c r="D376" s="366">
        <v>0</v>
      </c>
      <c r="E376" s="1102">
        <v>0</v>
      </c>
      <c r="F376" s="543">
        <v>0</v>
      </c>
      <c r="G376" s="493">
        <f>F376-E376</f>
        <v>0</v>
      </c>
      <c r="H376" s="544">
        <v>0</v>
      </c>
      <c r="I376" s="545">
        <v>0</v>
      </c>
      <c r="J376" s="544">
        <v>0</v>
      </c>
      <c r="L376" s="104"/>
      <c r="M376" s="104"/>
      <c r="N376" s="104"/>
    </row>
    <row r="377" spans="1:14" ht="13.5" thickBot="1" x14ac:dyDescent="0.25">
      <c r="A377" s="242"/>
      <c r="B377" s="209"/>
      <c r="C377" s="209" t="s">
        <v>72</v>
      </c>
      <c r="D377" s="16">
        <f>SUM(D374:D376)</f>
        <v>100</v>
      </c>
      <c r="E377" s="16">
        <f>SUM(E374:E376)</f>
        <v>0</v>
      </c>
      <c r="F377" s="546">
        <f>SUM(F374:F376)</f>
        <v>0</v>
      </c>
      <c r="G377" s="16">
        <f>SUM(G375:G376)</f>
        <v>0</v>
      </c>
      <c r="H377" s="16">
        <f>SUM(H375:H376)</f>
        <v>0</v>
      </c>
      <c r="I377" s="16">
        <f>SUM(I375:I376)</f>
        <v>0</v>
      </c>
      <c r="J377" s="17">
        <f>SUM(J375:J376)</f>
        <v>0</v>
      </c>
      <c r="L377" s="104"/>
      <c r="M377" s="104"/>
      <c r="N377" s="104"/>
    </row>
    <row r="378" spans="1:14" x14ac:dyDescent="0.2">
      <c r="A378" s="212"/>
      <c r="B378" s="212"/>
      <c r="C378" s="212"/>
      <c r="D378" s="81"/>
      <c r="E378" s="80"/>
      <c r="F378" s="80"/>
      <c r="G378" s="81"/>
      <c r="H378" s="81"/>
      <c r="I378" s="81"/>
      <c r="J378" s="81"/>
      <c r="L378" s="104"/>
      <c r="M378" s="104"/>
      <c r="N378" s="104"/>
    </row>
    <row r="379" spans="1:14" x14ac:dyDescent="0.2">
      <c r="A379" s="212"/>
      <c r="B379" s="212"/>
      <c r="C379" s="212"/>
      <c r="D379" s="81"/>
      <c r="E379" s="80"/>
      <c r="F379" s="80"/>
      <c r="G379" s="81"/>
      <c r="H379" s="81"/>
      <c r="I379" s="81"/>
      <c r="J379" s="81"/>
      <c r="L379" s="104"/>
      <c r="M379" s="104"/>
      <c r="N379" s="104"/>
    </row>
    <row r="380" spans="1:14" x14ac:dyDescent="0.2">
      <c r="A380" s="212"/>
      <c r="B380" s="212"/>
      <c r="C380" s="212"/>
      <c r="D380" s="81"/>
      <c r="E380" s="80"/>
      <c r="F380" s="80"/>
      <c r="G380" s="81"/>
      <c r="H380" s="81"/>
      <c r="I380" s="81"/>
      <c r="J380" s="81"/>
      <c r="L380" s="104"/>
      <c r="M380" s="104"/>
      <c r="N380" s="104"/>
    </row>
    <row r="381" spans="1:14" x14ac:dyDescent="0.2">
      <c r="A381" s="212"/>
      <c r="B381" s="212"/>
      <c r="C381" s="212"/>
      <c r="D381" s="81"/>
      <c r="E381" s="80"/>
      <c r="F381" s="80"/>
      <c r="G381" s="81"/>
      <c r="H381" s="81"/>
      <c r="I381" s="81"/>
      <c r="J381" s="81"/>
      <c r="L381" s="104"/>
      <c r="M381" s="104"/>
      <c r="N381" s="104"/>
    </row>
    <row r="382" spans="1:14" ht="15.75" thickBot="1" x14ac:dyDescent="0.3">
      <c r="A382" s="83" t="s">
        <v>137</v>
      </c>
      <c r="B382" s="84"/>
      <c r="C382" s="84"/>
      <c r="D382" s="231"/>
      <c r="E382" s="86"/>
      <c r="F382" s="86"/>
      <c r="G382" s="86"/>
      <c r="H382" s="87"/>
      <c r="I382" s="87"/>
      <c r="J382" s="87"/>
      <c r="L382" s="104"/>
      <c r="M382" s="104"/>
      <c r="N382" s="104"/>
    </row>
    <row r="383" spans="1:14" ht="13.5" thickBot="1" x14ac:dyDescent="0.25">
      <c r="A383" s="510"/>
      <c r="B383" s="96"/>
      <c r="C383" s="96"/>
      <c r="D383" s="292"/>
      <c r="E383" s="95"/>
      <c r="F383" s="95"/>
      <c r="G383" s="95"/>
      <c r="H383" s="96"/>
      <c r="I383" s="96"/>
      <c r="J383" s="97"/>
      <c r="L383" s="104"/>
      <c r="M383" s="104"/>
      <c r="N383" s="104"/>
    </row>
    <row r="384" spans="1:14" ht="13.5" thickBot="1" x14ac:dyDescent="0.25">
      <c r="A384" s="326"/>
      <c r="B384" s="105"/>
      <c r="C384" s="45" t="s">
        <v>61</v>
      </c>
      <c r="D384" s="100"/>
      <c r="E384" s="102"/>
      <c r="F384" s="102"/>
      <c r="G384" s="102"/>
      <c r="H384" s="99"/>
      <c r="I384" s="99"/>
      <c r="J384" s="103"/>
      <c r="L384" s="104"/>
      <c r="M384" s="104"/>
      <c r="N384" s="104"/>
    </row>
    <row r="385" spans="1:14" x14ac:dyDescent="0.2">
      <c r="A385" s="98"/>
      <c r="B385" s="105" t="s">
        <v>132</v>
      </c>
      <c r="C385" s="105"/>
      <c r="D385" s="106"/>
      <c r="E385" s="102"/>
      <c r="F385" s="102"/>
      <c r="G385" s="102"/>
      <c r="H385" s="99"/>
      <c r="I385" s="99"/>
      <c r="J385" s="103"/>
      <c r="L385" s="104"/>
      <c r="M385" s="104"/>
      <c r="N385" s="104"/>
    </row>
    <row r="386" spans="1:14" ht="13.5" thickBot="1" x14ac:dyDescent="0.25">
      <c r="A386" s="107"/>
      <c r="B386" s="108"/>
      <c r="C386" s="108"/>
      <c r="D386" s="109"/>
      <c r="E386" s="110"/>
      <c r="F386" s="110"/>
      <c r="G386" s="110"/>
      <c r="H386" s="111"/>
      <c r="I386" s="111"/>
      <c r="J386" s="112"/>
      <c r="L386" s="104"/>
      <c r="M386" s="104"/>
      <c r="N386" s="104"/>
    </row>
    <row r="387" spans="1:14" s="12" customFormat="1" ht="25.5" thickBot="1" x14ac:dyDescent="0.3">
      <c r="A387" s="4"/>
      <c r="B387" s="5"/>
      <c r="C387" s="6" t="s">
        <v>0</v>
      </c>
      <c r="D387" s="7" t="s">
        <v>178</v>
      </c>
      <c r="E387" s="582" t="s">
        <v>183</v>
      </c>
      <c r="F387" s="8" t="s">
        <v>179</v>
      </c>
      <c r="G387" s="9" t="s">
        <v>180</v>
      </c>
      <c r="H387" s="10" t="s">
        <v>1</v>
      </c>
      <c r="I387" s="11" t="s">
        <v>2</v>
      </c>
      <c r="J387" s="11" t="s">
        <v>181</v>
      </c>
    </row>
    <row r="388" spans="1:14" x14ac:dyDescent="0.2">
      <c r="A388" s="300"/>
      <c r="B388" s="294">
        <v>5272</v>
      </c>
      <c r="C388" s="301" t="s">
        <v>138</v>
      </c>
      <c r="D388" s="436">
        <v>27</v>
      </c>
      <c r="E388" s="25">
        <v>0</v>
      </c>
      <c r="F388" s="117">
        <v>0</v>
      </c>
      <c r="G388" s="524">
        <v>0</v>
      </c>
      <c r="H388" s="175">
        <v>0</v>
      </c>
      <c r="I388" s="118">
        <v>0</v>
      </c>
      <c r="J388" s="175">
        <v>0</v>
      </c>
      <c r="L388" s="104"/>
      <c r="M388" s="104"/>
      <c r="N388" s="104"/>
    </row>
    <row r="389" spans="1:14" ht="13.5" thickBot="1" x14ac:dyDescent="0.25">
      <c r="A389" s="433"/>
      <c r="B389" s="256">
        <v>5512</v>
      </c>
      <c r="C389" s="273" t="s">
        <v>139</v>
      </c>
      <c r="D389" s="258">
        <v>32</v>
      </c>
      <c r="E389" s="57">
        <v>85</v>
      </c>
      <c r="F389" s="272">
        <v>85</v>
      </c>
      <c r="G389" s="388">
        <f>F389-E389</f>
        <v>0</v>
      </c>
      <c r="H389" s="259">
        <v>85</v>
      </c>
      <c r="I389" s="260">
        <v>85</v>
      </c>
      <c r="J389" s="259">
        <v>85</v>
      </c>
      <c r="L389" s="104"/>
      <c r="M389" s="104"/>
      <c r="N389" s="104"/>
    </row>
    <row r="390" spans="1:14" ht="13.5" thickBot="1" x14ac:dyDescent="0.25">
      <c r="A390" s="181"/>
      <c r="B390" s="182"/>
      <c r="C390" s="209" t="s">
        <v>39</v>
      </c>
      <c r="D390" s="263">
        <f t="shared" ref="D390:J390" si="60">SUM(D388:D389)</f>
        <v>59</v>
      </c>
      <c r="E390" s="17">
        <f t="shared" si="60"/>
        <v>85</v>
      </c>
      <c r="F390" s="128">
        <f t="shared" si="60"/>
        <v>85</v>
      </c>
      <c r="G390" s="263">
        <f t="shared" si="60"/>
        <v>0</v>
      </c>
      <c r="H390" s="263">
        <f t="shared" si="60"/>
        <v>85</v>
      </c>
      <c r="I390" s="263">
        <f t="shared" si="60"/>
        <v>85</v>
      </c>
      <c r="J390" s="263">
        <f t="shared" si="60"/>
        <v>85</v>
      </c>
      <c r="L390" s="104"/>
      <c r="M390" s="104"/>
      <c r="N390" s="104"/>
    </row>
    <row r="391" spans="1:14" x14ac:dyDescent="0.2">
      <c r="A391" s="232"/>
      <c r="B391" s="186"/>
      <c r="C391" s="188"/>
      <c r="D391" s="233"/>
      <c r="E391" s="95"/>
      <c r="F391" s="95"/>
      <c r="G391" s="95"/>
      <c r="H391" s="96"/>
      <c r="I391" s="96"/>
      <c r="J391" s="97"/>
      <c r="L391" s="104"/>
      <c r="M391" s="104"/>
      <c r="N391" s="104"/>
    </row>
    <row r="392" spans="1:14" x14ac:dyDescent="0.2">
      <c r="A392" s="234"/>
      <c r="B392" s="105" t="s">
        <v>55</v>
      </c>
      <c r="C392" s="105"/>
      <c r="D392" s="106"/>
      <c r="E392" s="102"/>
      <c r="F392" s="102"/>
      <c r="G392" s="102"/>
      <c r="H392" s="99"/>
      <c r="I392" s="99"/>
      <c r="J392" s="103"/>
      <c r="L392" s="104"/>
      <c r="M392" s="104"/>
      <c r="N392" s="104"/>
    </row>
    <row r="393" spans="1:14" ht="13.5" thickBot="1" x14ac:dyDescent="0.25">
      <c r="A393" s="235"/>
      <c r="B393" s="111"/>
      <c r="C393" s="111"/>
      <c r="D393" s="236"/>
      <c r="E393" s="110"/>
      <c r="F393" s="110"/>
      <c r="G393" s="110"/>
      <c r="H393" s="111"/>
      <c r="I393" s="111"/>
      <c r="J393" s="112"/>
      <c r="L393" s="104"/>
      <c r="M393" s="104"/>
      <c r="N393" s="104"/>
    </row>
    <row r="394" spans="1:14" s="12" customFormat="1" ht="25.5" thickBot="1" x14ac:dyDescent="0.3">
      <c r="A394" s="4"/>
      <c r="B394" s="5"/>
      <c r="C394" s="6" t="s">
        <v>0</v>
      </c>
      <c r="D394" s="7" t="s">
        <v>178</v>
      </c>
      <c r="E394" s="582" t="s">
        <v>183</v>
      </c>
      <c r="F394" s="8" t="s">
        <v>179</v>
      </c>
      <c r="G394" s="9" t="s">
        <v>180</v>
      </c>
      <c r="H394" s="11" t="s">
        <v>1</v>
      </c>
      <c r="I394" s="11" t="s">
        <v>2</v>
      </c>
      <c r="J394" s="11" t="s">
        <v>181</v>
      </c>
    </row>
    <row r="395" spans="1:14" x14ac:dyDescent="0.2">
      <c r="A395" s="151"/>
      <c r="B395" s="152">
        <v>6112</v>
      </c>
      <c r="C395" s="548" t="s">
        <v>344</v>
      </c>
      <c r="D395" s="549">
        <v>4462</v>
      </c>
      <c r="E395" s="36">
        <v>5680</v>
      </c>
      <c r="F395" s="176">
        <v>4880</v>
      </c>
      <c r="G395" s="147">
        <f t="shared" ref="G395:G396" si="61">F395-E395</f>
        <v>-800</v>
      </c>
      <c r="H395" s="498">
        <v>4880</v>
      </c>
      <c r="I395" s="499">
        <v>4880</v>
      </c>
      <c r="J395" s="499">
        <v>4880</v>
      </c>
      <c r="L395" s="104"/>
      <c r="M395" s="104"/>
      <c r="N395" s="104"/>
    </row>
    <row r="396" spans="1:14" x14ac:dyDescent="0.2">
      <c r="A396" s="151"/>
      <c r="B396" s="75" t="s">
        <v>140</v>
      </c>
      <c r="C396" s="548" t="s">
        <v>345</v>
      </c>
      <c r="D396" s="549">
        <v>1119</v>
      </c>
      <c r="E396" s="36">
        <v>0</v>
      </c>
      <c r="F396" s="176">
        <v>0</v>
      </c>
      <c r="G396" s="147">
        <f t="shared" si="61"/>
        <v>0</v>
      </c>
      <c r="H396" s="31">
        <v>0</v>
      </c>
      <c r="I396" s="31">
        <v>0</v>
      </c>
      <c r="J396" s="270">
        <v>0</v>
      </c>
      <c r="L396" s="104"/>
      <c r="M396" s="104"/>
      <c r="N396" s="104"/>
    </row>
    <row r="397" spans="1:14" x14ac:dyDescent="0.2">
      <c r="A397" s="171"/>
      <c r="B397" s="200">
        <v>6173</v>
      </c>
      <c r="C397" s="553" t="s">
        <v>346</v>
      </c>
      <c r="D397" s="189">
        <v>220</v>
      </c>
      <c r="E397" s="70">
        <v>0</v>
      </c>
      <c r="F397" s="174">
        <v>0</v>
      </c>
      <c r="G397" s="71">
        <v>0</v>
      </c>
      <c r="H397" s="205">
        <v>0</v>
      </c>
      <c r="I397" s="205">
        <v>0</v>
      </c>
      <c r="J397" s="243">
        <v>0</v>
      </c>
      <c r="L397" s="104"/>
      <c r="M397" s="104"/>
      <c r="N397" s="104"/>
    </row>
    <row r="398" spans="1:14" ht="13.5" thickBot="1" x14ac:dyDescent="0.25">
      <c r="A398" s="555"/>
      <c r="B398" s="556">
        <v>6171</v>
      </c>
      <c r="C398" s="557" t="s">
        <v>347</v>
      </c>
      <c r="D398" s="558">
        <v>34575</v>
      </c>
      <c r="E398" s="417">
        <v>34350</v>
      </c>
      <c r="F398" s="559">
        <v>35434</v>
      </c>
      <c r="G398" s="41">
        <f t="shared" ref="G398:G399" si="62">F398-E398</f>
        <v>1084</v>
      </c>
      <c r="H398" s="584">
        <v>35434</v>
      </c>
      <c r="I398" s="584">
        <v>35434</v>
      </c>
      <c r="J398" s="584">
        <v>35434</v>
      </c>
      <c r="L398" s="104"/>
      <c r="M398" s="104"/>
      <c r="N398" s="104"/>
    </row>
    <row r="399" spans="1:14" ht="13.5" thickBot="1" x14ac:dyDescent="0.25">
      <c r="A399" s="282"/>
      <c r="B399" s="283"/>
      <c r="C399" s="560" t="s">
        <v>39</v>
      </c>
      <c r="D399" s="19">
        <f>SUM(D395:D398)</f>
        <v>40376</v>
      </c>
      <c r="E399" s="17">
        <f>SUM(E395:E398)</f>
        <v>40030</v>
      </c>
      <c r="F399" s="20">
        <f>SUM(F395:F398)</f>
        <v>40314</v>
      </c>
      <c r="G399" s="41">
        <f t="shared" si="62"/>
        <v>284</v>
      </c>
      <c r="H399" s="19">
        <f>SUM(H395:H398)</f>
        <v>40314</v>
      </c>
      <c r="I399" s="19">
        <f>SUM(I395:I398)</f>
        <v>40314</v>
      </c>
      <c r="J399" s="19">
        <f>SUM(J395:J398)</f>
        <v>40314</v>
      </c>
      <c r="L399" s="104"/>
      <c r="M399" s="104"/>
      <c r="N399" s="104"/>
    </row>
    <row r="400" spans="1:14" x14ac:dyDescent="0.2">
      <c r="A400" s="211"/>
      <c r="B400" s="211"/>
      <c r="C400" s="531"/>
      <c r="D400" s="82"/>
      <c r="E400" s="81"/>
      <c r="F400" s="81"/>
      <c r="G400" s="82"/>
      <c r="H400" s="82"/>
      <c r="I400" s="82"/>
      <c r="J400" s="82"/>
      <c r="L400" s="104"/>
      <c r="M400" s="104"/>
      <c r="N400" s="104"/>
    </row>
    <row r="401" spans="1:14" x14ac:dyDescent="0.2">
      <c r="A401" s="211"/>
      <c r="B401" s="211"/>
      <c r="C401" s="531"/>
      <c r="D401" s="82"/>
      <c r="E401" s="81"/>
      <c r="F401" s="81"/>
      <c r="G401" s="82"/>
      <c r="H401" s="82"/>
      <c r="I401" s="82"/>
      <c r="J401" s="82"/>
      <c r="L401" s="104"/>
      <c r="M401" s="104"/>
      <c r="N401" s="104"/>
    </row>
    <row r="402" spans="1:14" x14ac:dyDescent="0.2">
      <c r="A402" s="211"/>
      <c r="B402" s="211"/>
      <c r="C402" s="531"/>
      <c r="D402" s="82"/>
      <c r="E402" s="81"/>
      <c r="F402" s="81"/>
      <c r="G402" s="82"/>
      <c r="H402" s="82"/>
      <c r="I402" s="82"/>
      <c r="J402" s="82"/>
      <c r="L402" s="104"/>
      <c r="M402" s="104"/>
      <c r="N402" s="104"/>
    </row>
    <row r="403" spans="1:14" x14ac:dyDescent="0.2">
      <c r="A403" s="211"/>
      <c r="B403" s="211"/>
      <c r="C403" s="531"/>
      <c r="D403" s="82"/>
      <c r="E403" s="81"/>
      <c r="F403" s="81"/>
      <c r="G403" s="82"/>
      <c r="H403" s="82"/>
      <c r="I403" s="82"/>
      <c r="J403" s="82"/>
      <c r="L403" s="104"/>
      <c r="M403" s="104"/>
      <c r="N403" s="104"/>
    </row>
    <row r="404" spans="1:14" x14ac:dyDescent="0.2">
      <c r="A404" s="211"/>
      <c r="B404" s="211"/>
      <c r="C404" s="531"/>
      <c r="D404" s="82"/>
      <c r="E404" s="81"/>
      <c r="F404" s="81"/>
      <c r="G404" s="82"/>
      <c r="H404" s="82"/>
      <c r="I404" s="82"/>
      <c r="J404" s="82"/>
      <c r="L404" s="104"/>
      <c r="M404" s="104"/>
      <c r="N404" s="104"/>
    </row>
    <row r="405" spans="1:14" x14ac:dyDescent="0.2">
      <c r="A405" s="211"/>
      <c r="B405" s="211"/>
      <c r="C405" s="531"/>
      <c r="D405" s="82"/>
      <c r="E405" s="81"/>
      <c r="F405" s="81"/>
      <c r="G405" s="82"/>
      <c r="H405" s="82"/>
      <c r="I405" s="82"/>
      <c r="J405" s="82"/>
      <c r="L405" s="104"/>
      <c r="M405" s="104"/>
      <c r="N405" s="104"/>
    </row>
    <row r="406" spans="1:14" x14ac:dyDescent="0.2">
      <c r="A406" s="211"/>
      <c r="B406" s="211"/>
      <c r="C406" s="531"/>
      <c r="D406" s="82"/>
      <c r="E406" s="81"/>
      <c r="F406" s="81"/>
      <c r="G406" s="82"/>
      <c r="H406" s="82"/>
      <c r="I406" s="82"/>
      <c r="J406" s="82"/>
      <c r="L406" s="104"/>
      <c r="M406" s="104"/>
      <c r="N406" s="104"/>
    </row>
    <row r="407" spans="1:14" x14ac:dyDescent="0.2">
      <c r="A407" s="211"/>
      <c r="B407" s="211"/>
      <c r="C407" s="531"/>
      <c r="D407" s="82"/>
      <c r="E407" s="81"/>
      <c r="F407" s="81"/>
      <c r="G407" s="82"/>
      <c r="H407" s="82"/>
      <c r="I407" s="82"/>
      <c r="J407" s="82"/>
      <c r="L407" s="104"/>
      <c r="M407" s="104"/>
      <c r="N407" s="104"/>
    </row>
    <row r="408" spans="1:14" ht="15" x14ac:dyDescent="0.25">
      <c r="A408" s="512" t="s">
        <v>141</v>
      </c>
      <c r="B408" s="513"/>
      <c r="C408" s="561"/>
      <c r="D408" s="485"/>
      <c r="E408" s="82"/>
      <c r="F408" s="82"/>
      <c r="G408" s="82"/>
      <c r="H408" s="212"/>
      <c r="I408" s="212"/>
      <c r="J408" s="212"/>
      <c r="L408" s="104"/>
      <c r="M408" s="104"/>
      <c r="N408" s="104"/>
    </row>
    <row r="409" spans="1:14" ht="15" x14ac:dyDescent="0.25">
      <c r="A409" s="83" t="s">
        <v>142</v>
      </c>
      <c r="B409" s="84"/>
      <c r="C409" s="84"/>
      <c r="D409" s="231"/>
      <c r="E409" s="86"/>
      <c r="F409" s="86"/>
      <c r="G409" s="86"/>
      <c r="H409" s="87"/>
      <c r="I409" s="87"/>
      <c r="J409" s="87"/>
      <c r="L409" s="104"/>
      <c r="M409" s="104"/>
      <c r="N409" s="104"/>
    </row>
    <row r="410" spans="1:14" ht="13.5" thickBot="1" x14ac:dyDescent="0.25">
      <c r="A410" s="88"/>
      <c r="B410" s="89"/>
      <c r="C410" s="89"/>
      <c r="D410" s="231"/>
      <c r="E410" s="86"/>
      <c r="F410" s="86"/>
      <c r="G410" s="86"/>
      <c r="H410" s="87"/>
      <c r="I410" s="87"/>
      <c r="J410" s="87"/>
      <c r="L410" s="104"/>
      <c r="M410" s="104"/>
      <c r="N410" s="104"/>
    </row>
    <row r="411" spans="1:14" ht="13.5" thickBot="1" x14ac:dyDescent="0.25">
      <c r="A411" s="291"/>
      <c r="B411" s="96"/>
      <c r="C411" s="96"/>
      <c r="D411" s="292"/>
      <c r="E411" s="95"/>
      <c r="F411" s="95"/>
      <c r="G411" s="95"/>
      <c r="H411" s="96"/>
      <c r="I411" s="96"/>
      <c r="J411" s="97"/>
      <c r="L411" s="104"/>
      <c r="M411" s="104"/>
      <c r="N411" s="104"/>
    </row>
    <row r="412" spans="1:14" ht="13.5" thickBot="1" x14ac:dyDescent="0.25">
      <c r="A412" s="98"/>
      <c r="B412" s="214" t="s">
        <v>143</v>
      </c>
      <c r="C412" s="215"/>
      <c r="D412" s="216"/>
      <c r="E412" s="102"/>
      <c r="F412" s="102"/>
      <c r="G412" s="102"/>
      <c r="H412" s="99"/>
      <c r="I412" s="99"/>
      <c r="J412" s="103"/>
      <c r="L412" s="104"/>
      <c r="M412" s="104"/>
      <c r="N412" s="104"/>
    </row>
    <row r="413" spans="1:14" ht="13.5" thickBot="1" x14ac:dyDescent="0.25">
      <c r="A413" s="107"/>
      <c r="B413" s="108" t="s">
        <v>144</v>
      </c>
      <c r="C413" s="108"/>
      <c r="D413" s="109"/>
      <c r="E413" s="110"/>
      <c r="F413" s="110"/>
      <c r="G413" s="110"/>
      <c r="H413" s="111"/>
      <c r="I413" s="111"/>
      <c r="J413" s="112"/>
      <c r="L413" s="104"/>
      <c r="M413" s="104"/>
      <c r="N413" s="104"/>
    </row>
    <row r="414" spans="1:14" s="12" customFormat="1" ht="25.5" thickBot="1" x14ac:dyDescent="0.3">
      <c r="A414" s="4"/>
      <c r="B414" s="5"/>
      <c r="C414" s="6" t="s">
        <v>0</v>
      </c>
      <c r="D414" s="7" t="s">
        <v>178</v>
      </c>
      <c r="E414" s="582" t="s">
        <v>183</v>
      </c>
      <c r="F414" s="8" t="s">
        <v>179</v>
      </c>
      <c r="G414" s="9" t="s">
        <v>180</v>
      </c>
      <c r="H414" s="11" t="s">
        <v>1</v>
      </c>
      <c r="I414" s="11" t="s">
        <v>2</v>
      </c>
      <c r="J414" s="11" t="s">
        <v>181</v>
      </c>
    </row>
    <row r="415" spans="1:14" x14ac:dyDescent="0.2">
      <c r="A415" s="171">
        <v>2111</v>
      </c>
      <c r="B415" s="228">
        <v>5512</v>
      </c>
      <c r="C415" s="205" t="s">
        <v>82</v>
      </c>
      <c r="D415" s="191">
        <v>10</v>
      </c>
      <c r="E415" s="69">
        <v>0</v>
      </c>
      <c r="F415" s="117">
        <v>0</v>
      </c>
      <c r="G415" s="71">
        <f>F415-E415</f>
        <v>0</v>
      </c>
      <c r="H415" s="205">
        <v>0</v>
      </c>
      <c r="I415" s="204">
        <v>0</v>
      </c>
      <c r="J415" s="205">
        <v>0</v>
      </c>
      <c r="L415" s="104"/>
      <c r="M415" s="104"/>
      <c r="N415" s="104"/>
    </row>
    <row r="416" spans="1:14" x14ac:dyDescent="0.2">
      <c r="A416" s="151">
        <v>2324</v>
      </c>
      <c r="B416" s="153">
        <v>5512</v>
      </c>
      <c r="C416" s="156" t="s">
        <v>145</v>
      </c>
      <c r="D416" s="194">
        <v>50</v>
      </c>
      <c r="E416" s="50">
        <v>0</v>
      </c>
      <c r="F416" s="176">
        <v>0</v>
      </c>
      <c r="G416" s="147">
        <f>F416-E416</f>
        <v>0</v>
      </c>
      <c r="H416" s="156">
        <v>0</v>
      </c>
      <c r="I416" s="75">
        <v>0</v>
      </c>
      <c r="J416" s="156">
        <v>0</v>
      </c>
      <c r="L416" s="104"/>
      <c r="M416" s="104"/>
      <c r="N416" s="104"/>
    </row>
    <row r="417" spans="1:14" x14ac:dyDescent="0.2">
      <c r="A417" s="271">
        <v>3113</v>
      </c>
      <c r="B417" s="153">
        <v>5512</v>
      </c>
      <c r="C417" s="156" t="s">
        <v>146</v>
      </c>
      <c r="D417" s="194">
        <v>29</v>
      </c>
      <c r="E417" s="50">
        <v>0</v>
      </c>
      <c r="F417" s="176">
        <v>0</v>
      </c>
      <c r="G417" s="147">
        <f>F417-E417</f>
        <v>0</v>
      </c>
      <c r="H417" s="156">
        <v>0</v>
      </c>
      <c r="I417" s="75">
        <v>0</v>
      </c>
      <c r="J417" s="156">
        <v>0</v>
      </c>
      <c r="L417" s="104"/>
      <c r="M417" s="104"/>
      <c r="N417" s="104"/>
    </row>
    <row r="418" spans="1:14" ht="13.5" thickBot="1" x14ac:dyDescent="0.25">
      <c r="A418" s="282">
        <v>3121</v>
      </c>
      <c r="B418" s="447">
        <v>5512</v>
      </c>
      <c r="C418" s="308" t="s">
        <v>187</v>
      </c>
      <c r="D418" s="507">
        <v>100</v>
      </c>
      <c r="E418" s="1098">
        <v>0</v>
      </c>
      <c r="F418" s="552">
        <v>0</v>
      </c>
      <c r="G418" s="434">
        <f>F418-E418</f>
        <v>0</v>
      </c>
      <c r="H418" s="308">
        <v>0</v>
      </c>
      <c r="I418" s="307">
        <v>0</v>
      </c>
      <c r="J418" s="308">
        <v>0</v>
      </c>
      <c r="L418" s="104"/>
      <c r="M418" s="104"/>
      <c r="N418" s="104"/>
    </row>
    <row r="419" spans="1:14" ht="13.5" thickBot="1" x14ac:dyDescent="0.25">
      <c r="A419" s="562"/>
      <c r="B419" s="563"/>
      <c r="C419" s="183" t="s">
        <v>39</v>
      </c>
      <c r="D419" s="564">
        <f>SUM(D415:D418)</f>
        <v>189</v>
      </c>
      <c r="E419" s="1103">
        <f t="shared" ref="E419" si="63">SUM(E418)</f>
        <v>0</v>
      </c>
      <c r="F419" s="477">
        <f t="shared" ref="F419:J419" si="64">SUM(F418)</f>
        <v>0</v>
      </c>
      <c r="G419" s="445">
        <f t="shared" si="64"/>
        <v>0</v>
      </c>
      <c r="H419" s="490">
        <f t="shared" si="64"/>
        <v>0</v>
      </c>
      <c r="I419" s="445">
        <f t="shared" si="64"/>
        <v>0</v>
      </c>
      <c r="J419" s="445">
        <f t="shared" si="64"/>
        <v>0</v>
      </c>
      <c r="L419" s="104"/>
      <c r="M419" s="104"/>
      <c r="N419" s="104"/>
    </row>
    <row r="420" spans="1:14" s="169" customFormat="1" x14ac:dyDescent="0.2">
      <c r="A420" s="1106"/>
      <c r="B420" s="1107"/>
      <c r="C420" s="212"/>
      <c r="D420" s="401"/>
      <c r="E420" s="56"/>
      <c r="F420" s="56"/>
      <c r="G420" s="260"/>
      <c r="H420" s="260"/>
      <c r="I420" s="260"/>
      <c r="J420" s="260"/>
      <c r="L420" s="392"/>
      <c r="M420" s="392"/>
      <c r="N420" s="392"/>
    </row>
    <row r="421" spans="1:14" s="169" customFormat="1" x14ac:dyDescent="0.2">
      <c r="A421" s="1106"/>
      <c r="B421" s="1107"/>
      <c r="C421" s="212"/>
      <c r="D421" s="401"/>
      <c r="E421" s="56"/>
      <c r="F421" s="56"/>
      <c r="G421" s="260"/>
      <c r="H421" s="260"/>
      <c r="I421" s="260"/>
      <c r="J421" s="260"/>
      <c r="L421" s="392"/>
      <c r="M421" s="392"/>
      <c r="N421" s="392"/>
    </row>
    <row r="422" spans="1:14" s="169" customFormat="1" x14ac:dyDescent="0.2">
      <c r="A422" s="1106"/>
      <c r="B422" s="1107"/>
      <c r="C422" s="212"/>
      <c r="D422" s="401"/>
      <c r="E422" s="56"/>
      <c r="F422" s="56"/>
      <c r="G422" s="260"/>
      <c r="H422" s="260"/>
      <c r="I422" s="260"/>
      <c r="J422" s="260"/>
      <c r="L422" s="392"/>
      <c r="M422" s="392"/>
      <c r="N422" s="392"/>
    </row>
    <row r="423" spans="1:14" s="169" customFormat="1" x14ac:dyDescent="0.2">
      <c r="A423" s="1106"/>
      <c r="B423" s="1107"/>
      <c r="C423" s="212"/>
      <c r="D423" s="401"/>
      <c r="E423" s="56"/>
      <c r="F423" s="56"/>
      <c r="G423" s="260"/>
      <c r="H423" s="260"/>
      <c r="I423" s="260"/>
      <c r="J423" s="260"/>
      <c r="L423" s="392"/>
      <c r="M423" s="392"/>
      <c r="N423" s="392"/>
    </row>
    <row r="424" spans="1:14" s="169" customFormat="1" x14ac:dyDescent="0.2">
      <c r="A424" s="1106"/>
      <c r="B424" s="1107"/>
      <c r="C424" s="212"/>
      <c r="D424" s="401"/>
      <c r="E424" s="56"/>
      <c r="F424" s="56"/>
      <c r="G424" s="260"/>
      <c r="H424" s="260"/>
      <c r="I424" s="260"/>
      <c r="J424" s="260"/>
      <c r="L424" s="392"/>
      <c r="M424" s="392"/>
      <c r="N424" s="392"/>
    </row>
    <row r="425" spans="1:14" s="169" customFormat="1" ht="13.5" thickBot="1" x14ac:dyDescent="0.25">
      <c r="A425" s="1106"/>
      <c r="B425" s="1107"/>
      <c r="C425" s="212"/>
      <c r="D425" s="401"/>
      <c r="E425" s="56"/>
      <c r="F425" s="56"/>
      <c r="G425" s="260"/>
      <c r="H425" s="260"/>
      <c r="I425" s="260"/>
      <c r="J425" s="260"/>
      <c r="L425" s="392"/>
      <c r="M425" s="392"/>
      <c r="N425" s="392"/>
    </row>
    <row r="426" spans="1:14" ht="13.5" thickBot="1" x14ac:dyDescent="0.25">
      <c r="A426" s="291"/>
      <c r="B426" s="96"/>
      <c r="C426" s="96"/>
      <c r="D426" s="292"/>
      <c r="E426" s="95"/>
      <c r="F426" s="95"/>
      <c r="G426" s="95"/>
      <c r="H426" s="96"/>
      <c r="I426" s="96"/>
      <c r="J426" s="97"/>
      <c r="L426" s="104"/>
      <c r="M426" s="104"/>
      <c r="N426" s="104"/>
    </row>
    <row r="427" spans="1:14" ht="13.5" thickBot="1" x14ac:dyDescent="0.25">
      <c r="A427" s="98"/>
      <c r="B427" s="214" t="s">
        <v>61</v>
      </c>
      <c r="C427" s="215"/>
      <c r="D427" s="216"/>
      <c r="E427" s="102"/>
      <c r="F427" s="102"/>
      <c r="G427" s="102"/>
      <c r="H427" s="99"/>
      <c r="I427" s="99"/>
      <c r="J427" s="103"/>
      <c r="L427" s="104"/>
      <c r="M427" s="104"/>
      <c r="N427" s="104"/>
    </row>
    <row r="428" spans="1:14" x14ac:dyDescent="0.2">
      <c r="A428" s="98"/>
      <c r="B428" s="105" t="s">
        <v>132</v>
      </c>
      <c r="C428" s="105"/>
      <c r="D428" s="106"/>
      <c r="E428" s="102"/>
      <c r="F428" s="102"/>
      <c r="G428" s="102"/>
      <c r="H428" s="99"/>
      <c r="I428" s="99"/>
      <c r="J428" s="103"/>
      <c r="L428" s="104"/>
      <c r="M428" s="104"/>
      <c r="N428" s="104"/>
    </row>
    <row r="429" spans="1:14" ht="13.5" thickBot="1" x14ac:dyDescent="0.25">
      <c r="A429" s="107"/>
      <c r="B429" s="108"/>
      <c r="C429" s="108"/>
      <c r="D429" s="109"/>
      <c r="E429" s="110"/>
      <c r="F429" s="110"/>
      <c r="G429" s="110"/>
      <c r="H429" s="111"/>
      <c r="I429" s="111"/>
      <c r="J429" s="112"/>
      <c r="L429" s="104"/>
      <c r="M429" s="104"/>
      <c r="N429" s="104"/>
    </row>
    <row r="430" spans="1:14" s="12" customFormat="1" ht="25.5" thickBot="1" x14ac:dyDescent="0.3">
      <c r="A430" s="4"/>
      <c r="B430" s="5"/>
      <c r="C430" s="6" t="s">
        <v>0</v>
      </c>
      <c r="D430" s="7" t="s">
        <v>178</v>
      </c>
      <c r="E430" s="582" t="s">
        <v>183</v>
      </c>
      <c r="F430" s="8" t="s">
        <v>179</v>
      </c>
      <c r="G430" s="9" t="s">
        <v>180</v>
      </c>
      <c r="H430" s="11" t="s">
        <v>1</v>
      </c>
      <c r="I430" s="11" t="s">
        <v>2</v>
      </c>
      <c r="J430" s="11" t="s">
        <v>181</v>
      </c>
    </row>
    <row r="431" spans="1:14" ht="13.5" thickBot="1" x14ac:dyDescent="0.25">
      <c r="A431" s="177"/>
      <c r="B431" s="178">
        <v>5512</v>
      </c>
      <c r="C431" s="488" t="s">
        <v>348</v>
      </c>
      <c r="D431" s="206">
        <v>1309</v>
      </c>
      <c r="E431" s="417">
        <v>1588</v>
      </c>
      <c r="F431" s="559">
        <v>1610</v>
      </c>
      <c r="G431" s="42">
        <f t="shared" ref="G431:G432" si="65">F431-E431</f>
        <v>22</v>
      </c>
      <c r="H431" s="1141">
        <v>1610</v>
      </c>
      <c r="I431" s="584">
        <v>1610</v>
      </c>
      <c r="J431" s="584">
        <v>1610</v>
      </c>
      <c r="L431" s="104"/>
      <c r="M431" s="104"/>
      <c r="N431" s="104"/>
    </row>
    <row r="432" spans="1:14" ht="13.5" thickBot="1" x14ac:dyDescent="0.25">
      <c r="A432" s="181"/>
      <c r="B432" s="182"/>
      <c r="C432" s="209" t="s">
        <v>39</v>
      </c>
      <c r="D432" s="17">
        <f>SUM(D431:D431)</f>
        <v>1309</v>
      </c>
      <c r="E432" s="17">
        <f>SUM(E431:E431)</f>
        <v>1588</v>
      </c>
      <c r="F432" s="128">
        <f>SUM(F431:F431)</f>
        <v>1610</v>
      </c>
      <c r="G432" s="19">
        <f t="shared" si="65"/>
        <v>22</v>
      </c>
      <c r="H432" s="223">
        <f>SUM(H431:H431)</f>
        <v>1610</v>
      </c>
      <c r="I432" s="290">
        <f>SUM(I431:I431)</f>
        <v>1610</v>
      </c>
      <c r="J432" s="290">
        <f>SUM(J431:J431)</f>
        <v>1610</v>
      </c>
      <c r="L432" s="104"/>
      <c r="M432" s="104"/>
      <c r="N432" s="104"/>
    </row>
    <row r="433" spans="1:14" ht="13.5" thickBot="1" x14ac:dyDescent="0.25">
      <c r="A433" s="291"/>
      <c r="B433" s="96"/>
      <c r="C433" s="466"/>
      <c r="D433" s="511"/>
      <c r="E433" s="465"/>
      <c r="F433" s="465"/>
      <c r="G433" s="465"/>
      <c r="H433" s="96"/>
      <c r="I433" s="96"/>
      <c r="J433" s="97"/>
      <c r="L433" s="104"/>
      <c r="M433" s="104"/>
      <c r="N433" s="104"/>
    </row>
    <row r="434" spans="1:14" ht="13.5" thickBot="1" x14ac:dyDescent="0.25">
      <c r="A434" s="98"/>
      <c r="B434" s="535" t="s">
        <v>98</v>
      </c>
      <c r="C434" s="536"/>
      <c r="D434" s="216"/>
      <c r="E434" s="102"/>
      <c r="F434" s="102"/>
      <c r="G434" s="102"/>
      <c r="H434" s="99"/>
      <c r="I434" s="99"/>
      <c r="J434" s="103"/>
      <c r="L434" s="104"/>
      <c r="M434" s="104"/>
      <c r="N434" s="104"/>
    </row>
    <row r="435" spans="1:14" ht="13.5" thickBot="1" x14ac:dyDescent="0.25">
      <c r="A435" s="107"/>
      <c r="B435" s="429"/>
      <c r="C435" s="108"/>
      <c r="D435" s="109"/>
      <c r="E435" s="110"/>
      <c r="F435" s="110"/>
      <c r="G435" s="110"/>
      <c r="H435" s="111"/>
      <c r="I435" s="111"/>
      <c r="J435" s="112"/>
      <c r="L435" s="104"/>
      <c r="M435" s="104"/>
      <c r="N435" s="104"/>
    </row>
    <row r="436" spans="1:14" s="12" customFormat="1" ht="25.5" thickBot="1" x14ac:dyDescent="0.3">
      <c r="A436" s="4"/>
      <c r="B436" s="5"/>
      <c r="C436" s="6" t="s">
        <v>0</v>
      </c>
      <c r="D436" s="7" t="s">
        <v>178</v>
      </c>
      <c r="E436" s="582" t="s">
        <v>183</v>
      </c>
      <c r="F436" s="8" t="s">
        <v>179</v>
      </c>
      <c r="G436" s="9" t="s">
        <v>180</v>
      </c>
      <c r="H436" s="11" t="s">
        <v>1</v>
      </c>
      <c r="I436" s="11" t="s">
        <v>2</v>
      </c>
      <c r="J436" s="11" t="s">
        <v>181</v>
      </c>
    </row>
    <row r="437" spans="1:14" ht="13.5" thickBot="1" x14ac:dyDescent="0.25">
      <c r="A437" s="177"/>
      <c r="B437" s="178">
        <v>5512</v>
      </c>
      <c r="C437" s="286" t="s">
        <v>147</v>
      </c>
      <c r="D437" s="287">
        <v>972</v>
      </c>
      <c r="E437" s="36">
        <v>0</v>
      </c>
      <c r="F437" s="37">
        <v>0</v>
      </c>
      <c r="G437" s="31">
        <f>F437-E437</f>
        <v>0</v>
      </c>
      <c r="H437" s="308">
        <v>0</v>
      </c>
      <c r="I437" s="75">
        <v>0</v>
      </c>
      <c r="J437" s="156">
        <v>0</v>
      </c>
      <c r="L437" s="104"/>
      <c r="M437" s="104"/>
      <c r="N437" s="104"/>
    </row>
    <row r="438" spans="1:14" ht="13.5" thickBot="1" x14ac:dyDescent="0.25">
      <c r="A438" s="242"/>
      <c r="B438" s="209"/>
      <c r="C438" s="209" t="s">
        <v>72</v>
      </c>
      <c r="D438" s="17">
        <f>SUM(D437:D437)</f>
        <v>972</v>
      </c>
      <c r="E438" s="17">
        <f>SUM(E437:E437)</f>
        <v>0</v>
      </c>
      <c r="F438" s="128">
        <f>SUM(F437:F437)</f>
        <v>0</v>
      </c>
      <c r="G438" s="19">
        <f>F438-E438</f>
        <v>0</v>
      </c>
      <c r="H438" s="17">
        <f>SUM(H437:H437)</f>
        <v>0</v>
      </c>
      <c r="I438" s="17">
        <f>SUM(I437:I437)</f>
        <v>0</v>
      </c>
      <c r="J438" s="17">
        <f>SUM(J437:J437)</f>
        <v>0</v>
      </c>
      <c r="L438" s="104"/>
      <c r="M438" s="104"/>
      <c r="N438" s="104"/>
    </row>
    <row r="439" spans="1:14" x14ac:dyDescent="0.2">
      <c r="A439" s="212"/>
      <c r="B439" s="212"/>
      <c r="C439" s="212"/>
      <c r="D439" s="81"/>
      <c r="E439" s="81"/>
      <c r="F439" s="81"/>
      <c r="G439" s="82"/>
      <c r="H439" s="81"/>
      <c r="I439" s="81"/>
      <c r="J439" s="81"/>
      <c r="L439" s="104"/>
      <c r="M439" s="104"/>
      <c r="N439" s="104"/>
    </row>
    <row r="440" spans="1:14" x14ac:dyDescent="0.2">
      <c r="A440" s="212"/>
      <c r="B440" s="212"/>
      <c r="C440" s="212"/>
      <c r="D440" s="81"/>
      <c r="E440" s="81"/>
      <c r="F440" s="81"/>
      <c r="G440" s="82"/>
      <c r="H440" s="81"/>
      <c r="I440" s="81"/>
      <c r="J440" s="81"/>
      <c r="L440" s="104"/>
      <c r="M440" s="104"/>
      <c r="N440" s="104"/>
    </row>
    <row r="441" spans="1:14" x14ac:dyDescent="0.2">
      <c r="A441" s="212"/>
      <c r="B441" s="212"/>
      <c r="C441" s="212"/>
      <c r="D441" s="81"/>
      <c r="E441" s="81"/>
      <c r="F441" s="81"/>
      <c r="G441" s="82"/>
      <c r="H441" s="81"/>
      <c r="I441" s="81"/>
      <c r="J441" s="81"/>
      <c r="L441" s="104"/>
      <c r="M441" s="104"/>
      <c r="N441" s="104"/>
    </row>
    <row r="442" spans="1:14" x14ac:dyDescent="0.2">
      <c r="A442" s="212"/>
      <c r="B442" s="212"/>
      <c r="C442" s="212"/>
      <c r="D442" s="81"/>
      <c r="E442" s="81"/>
      <c r="F442" s="81"/>
      <c r="G442" s="82"/>
      <c r="H442" s="81"/>
      <c r="I442" s="81"/>
      <c r="J442" s="81"/>
      <c r="L442" s="104"/>
      <c r="M442" s="104"/>
      <c r="N442" s="104"/>
    </row>
    <row r="443" spans="1:14" x14ac:dyDescent="0.2">
      <c r="A443" s="212"/>
      <c r="B443" s="212"/>
      <c r="C443" s="212"/>
      <c r="D443" s="81"/>
      <c r="E443" s="81"/>
      <c r="F443" s="81"/>
      <c r="G443" s="82"/>
      <c r="H443" s="81"/>
      <c r="I443" s="81"/>
      <c r="J443" s="81"/>
      <c r="L443" s="104"/>
      <c r="M443" s="104"/>
      <c r="N443" s="104"/>
    </row>
    <row r="444" spans="1:14" x14ac:dyDescent="0.2">
      <c r="A444" s="212"/>
      <c r="B444" s="212"/>
      <c r="C444" s="212"/>
      <c r="D444" s="81"/>
      <c r="E444" s="80"/>
      <c r="F444" s="80"/>
      <c r="G444" s="82"/>
      <c r="H444" s="81"/>
      <c r="I444" s="81"/>
      <c r="J444" s="81"/>
      <c r="L444" s="104"/>
      <c r="M444" s="104"/>
      <c r="N444" s="104"/>
    </row>
    <row r="445" spans="1:14" ht="14.25" x14ac:dyDescent="0.2">
      <c r="A445" s="512" t="s">
        <v>148</v>
      </c>
      <c r="B445" s="323"/>
      <c r="C445" s="323"/>
      <c r="D445" s="213"/>
      <c r="E445" s="81"/>
      <c r="F445" s="81"/>
      <c r="G445" s="81"/>
      <c r="H445" s="81"/>
      <c r="I445" s="81"/>
      <c r="J445" s="81"/>
      <c r="L445" s="104"/>
      <c r="M445" s="104"/>
      <c r="N445" s="104"/>
    </row>
    <row r="446" spans="1:14" ht="15.75" thickBot="1" x14ac:dyDescent="0.3">
      <c r="A446" s="83" t="s">
        <v>149</v>
      </c>
      <c r="B446" s="84"/>
      <c r="C446" s="84"/>
      <c r="D446" s="231"/>
      <c r="E446" s="86"/>
      <c r="F446" s="86"/>
      <c r="G446" s="86"/>
      <c r="H446" s="87"/>
      <c r="I446" s="87"/>
      <c r="J446" s="87"/>
      <c r="L446" s="104"/>
      <c r="M446" s="104"/>
      <c r="N446" s="104"/>
    </row>
    <row r="447" spans="1:14" ht="13.5" thickBot="1" x14ac:dyDescent="0.25">
      <c r="A447" s="91"/>
      <c r="B447" s="92"/>
      <c r="C447" s="92"/>
      <c r="D447" s="93"/>
      <c r="E447" s="95"/>
      <c r="F447" s="95"/>
      <c r="G447" s="95"/>
      <c r="H447" s="96"/>
      <c r="I447" s="96"/>
      <c r="J447" s="97"/>
      <c r="L447" s="104"/>
      <c r="M447" s="104"/>
      <c r="N447" s="104"/>
    </row>
    <row r="448" spans="1:14" ht="13.5" thickBot="1" x14ac:dyDescent="0.25">
      <c r="A448" s="98"/>
      <c r="B448" s="45" t="s">
        <v>61</v>
      </c>
      <c r="C448" s="215"/>
      <c r="D448" s="216"/>
      <c r="E448" s="102"/>
      <c r="F448" s="102"/>
      <c r="G448" s="102"/>
      <c r="H448" s="99"/>
      <c r="I448" s="99"/>
      <c r="J448" s="103"/>
      <c r="L448" s="104"/>
      <c r="M448" s="104"/>
      <c r="N448" s="104"/>
    </row>
    <row r="449" spans="1:14" x14ac:dyDescent="0.2">
      <c r="A449" s="98"/>
      <c r="B449" s="105" t="s">
        <v>97</v>
      </c>
      <c r="C449" s="105"/>
      <c r="D449" s="106"/>
      <c r="E449" s="102"/>
      <c r="F449" s="102"/>
      <c r="G449" s="102"/>
      <c r="H449" s="99"/>
      <c r="I449" s="99"/>
      <c r="J449" s="103"/>
      <c r="L449" s="104"/>
      <c r="M449" s="104"/>
      <c r="N449" s="104"/>
    </row>
    <row r="450" spans="1:14" ht="13.5" thickBot="1" x14ac:dyDescent="0.25">
      <c r="A450" s="107"/>
      <c r="B450" s="108"/>
      <c r="C450" s="108"/>
      <c r="D450" s="109"/>
      <c r="E450" s="110"/>
      <c r="F450" s="110"/>
      <c r="G450" s="110"/>
      <c r="H450" s="111"/>
      <c r="I450" s="111"/>
      <c r="J450" s="112"/>
      <c r="L450" s="104"/>
      <c r="M450" s="104"/>
      <c r="N450" s="104"/>
    </row>
    <row r="451" spans="1:14" s="12" customFormat="1" ht="25.5" thickBot="1" x14ac:dyDescent="0.3">
      <c r="A451" s="4"/>
      <c r="B451" s="5"/>
      <c r="C451" s="6" t="s">
        <v>0</v>
      </c>
      <c r="D451" s="7" t="s">
        <v>178</v>
      </c>
      <c r="E451" s="582" t="s">
        <v>183</v>
      </c>
      <c r="F451" s="8" t="s">
        <v>179</v>
      </c>
      <c r="G451" s="9" t="s">
        <v>180</v>
      </c>
      <c r="H451" s="10" t="s">
        <v>1</v>
      </c>
      <c r="I451" s="11" t="s">
        <v>2</v>
      </c>
      <c r="J451" s="11" t="s">
        <v>181</v>
      </c>
    </row>
    <row r="452" spans="1:14" x14ac:dyDescent="0.2">
      <c r="A452" s="293"/>
      <c r="B452" s="294">
        <v>3111</v>
      </c>
      <c r="C452" s="435" t="s">
        <v>150</v>
      </c>
      <c r="D452" s="24">
        <v>557</v>
      </c>
      <c r="E452" s="25">
        <v>557</v>
      </c>
      <c r="F452" s="117">
        <v>557</v>
      </c>
      <c r="G452" s="261">
        <f t="shared" ref="G452:G457" si="66">F452-E452</f>
        <v>0</v>
      </c>
      <c r="H452" s="581">
        <v>557</v>
      </c>
      <c r="I452" s="581">
        <v>557</v>
      </c>
      <c r="J452" s="581">
        <v>557</v>
      </c>
      <c r="L452" s="104"/>
      <c r="M452" s="104"/>
      <c r="N452" s="104"/>
    </row>
    <row r="453" spans="1:14" x14ac:dyDescent="0.2">
      <c r="A453" s="171"/>
      <c r="B453" s="200">
        <v>3111</v>
      </c>
      <c r="C453" s="286" t="s">
        <v>151</v>
      </c>
      <c r="D453" s="35">
        <v>1020</v>
      </c>
      <c r="E453" s="36">
        <v>990</v>
      </c>
      <c r="F453" s="176">
        <v>990</v>
      </c>
      <c r="G453" s="270">
        <f t="shared" si="66"/>
        <v>0</v>
      </c>
      <c r="H453" s="499">
        <v>990</v>
      </c>
      <c r="I453" s="499">
        <v>990</v>
      </c>
      <c r="J453" s="499">
        <v>990</v>
      </c>
      <c r="L453" s="104"/>
      <c r="M453" s="104"/>
      <c r="N453" s="104"/>
    </row>
    <row r="454" spans="1:14" x14ac:dyDescent="0.2">
      <c r="A454" s="171"/>
      <c r="B454" s="200">
        <v>3111</v>
      </c>
      <c r="C454" s="286" t="s">
        <v>152</v>
      </c>
      <c r="D454" s="35">
        <v>910</v>
      </c>
      <c r="E454" s="36">
        <v>870</v>
      </c>
      <c r="F454" s="176">
        <v>870</v>
      </c>
      <c r="G454" s="270">
        <f t="shared" si="66"/>
        <v>0</v>
      </c>
      <c r="H454" s="499">
        <v>870</v>
      </c>
      <c r="I454" s="499">
        <v>870</v>
      </c>
      <c r="J454" s="499">
        <v>870</v>
      </c>
      <c r="L454" s="104"/>
      <c r="M454" s="104"/>
      <c r="N454" s="104"/>
    </row>
    <row r="455" spans="1:14" x14ac:dyDescent="0.2">
      <c r="A455" s="255"/>
      <c r="B455" s="256">
        <v>3111</v>
      </c>
      <c r="C455" s="257" t="s">
        <v>153</v>
      </c>
      <c r="D455" s="56">
        <v>692</v>
      </c>
      <c r="E455" s="57">
        <v>740</v>
      </c>
      <c r="F455" s="272">
        <v>740</v>
      </c>
      <c r="G455" s="395">
        <f t="shared" si="66"/>
        <v>0</v>
      </c>
      <c r="H455" s="585">
        <v>740</v>
      </c>
      <c r="I455" s="585">
        <v>740</v>
      </c>
      <c r="J455" s="585">
        <v>740</v>
      </c>
      <c r="L455" s="104"/>
      <c r="M455" s="104"/>
      <c r="N455" s="104"/>
    </row>
    <row r="456" spans="1:14" x14ac:dyDescent="0.2">
      <c r="A456" s="151"/>
      <c r="B456" s="152">
        <v>3111</v>
      </c>
      <c r="C456" s="286" t="s">
        <v>154</v>
      </c>
      <c r="D456" s="35">
        <v>872</v>
      </c>
      <c r="E456" s="36">
        <v>872</v>
      </c>
      <c r="F456" s="176">
        <v>872</v>
      </c>
      <c r="G456" s="270">
        <f t="shared" si="66"/>
        <v>0</v>
      </c>
      <c r="H456" s="499">
        <v>872</v>
      </c>
      <c r="I456" s="499">
        <v>872</v>
      </c>
      <c r="J456" s="499">
        <v>872</v>
      </c>
      <c r="L456" s="104"/>
      <c r="M456" s="104"/>
      <c r="N456" s="104"/>
    </row>
    <row r="457" spans="1:14" x14ac:dyDescent="0.2">
      <c r="A457" s="171"/>
      <c r="B457" s="200">
        <v>3111</v>
      </c>
      <c r="C457" s="286" t="s">
        <v>155</v>
      </c>
      <c r="D457" s="35">
        <v>987</v>
      </c>
      <c r="E457" s="36">
        <v>840</v>
      </c>
      <c r="F457" s="176">
        <v>840</v>
      </c>
      <c r="G457" s="270">
        <f t="shared" si="66"/>
        <v>0</v>
      </c>
      <c r="H457" s="499">
        <v>840</v>
      </c>
      <c r="I457" s="499">
        <v>840</v>
      </c>
      <c r="J457" s="499">
        <v>840</v>
      </c>
      <c r="L457" s="104"/>
      <c r="M457" s="104"/>
      <c r="N457" s="104"/>
    </row>
    <row r="458" spans="1:14" x14ac:dyDescent="0.2">
      <c r="A458" s="171"/>
      <c r="B458" s="200">
        <v>3111</v>
      </c>
      <c r="C458" s="286" t="s">
        <v>156</v>
      </c>
      <c r="D458" s="35">
        <v>1600</v>
      </c>
      <c r="E458" s="36">
        <v>1536</v>
      </c>
      <c r="F458" s="176">
        <v>1536</v>
      </c>
      <c r="G458" s="270">
        <f t="shared" ref="G458:G464" si="67">F458-E458</f>
        <v>0</v>
      </c>
      <c r="H458" s="499">
        <v>1536</v>
      </c>
      <c r="I458" s="499">
        <v>1536</v>
      </c>
      <c r="J458" s="499">
        <v>1536</v>
      </c>
      <c r="L458" s="104"/>
      <c r="M458" s="104"/>
      <c r="N458" s="104"/>
    </row>
    <row r="459" spans="1:14" x14ac:dyDescent="0.2">
      <c r="A459" s="171"/>
      <c r="B459" s="200">
        <v>3111</v>
      </c>
      <c r="C459" s="286" t="s">
        <v>157</v>
      </c>
      <c r="D459" s="35">
        <v>526</v>
      </c>
      <c r="E459" s="36">
        <v>526</v>
      </c>
      <c r="F459" s="176">
        <v>526</v>
      </c>
      <c r="G459" s="270">
        <f t="shared" si="67"/>
        <v>0</v>
      </c>
      <c r="H459" s="499">
        <v>526</v>
      </c>
      <c r="I459" s="499">
        <v>526</v>
      </c>
      <c r="J459" s="499">
        <v>526</v>
      </c>
      <c r="L459" s="104"/>
      <c r="M459" s="104"/>
      <c r="N459" s="104"/>
    </row>
    <row r="460" spans="1:14" x14ac:dyDescent="0.2">
      <c r="A460" s="151"/>
      <c r="B460" s="152">
        <v>3111</v>
      </c>
      <c r="C460" s="431" t="s">
        <v>158</v>
      </c>
      <c r="D460" s="28">
        <v>863</v>
      </c>
      <c r="E460" s="29">
        <v>810</v>
      </c>
      <c r="F460" s="123">
        <v>810</v>
      </c>
      <c r="G460" s="395">
        <f t="shared" si="67"/>
        <v>0</v>
      </c>
      <c r="H460" s="499">
        <v>810</v>
      </c>
      <c r="I460" s="550">
        <v>810</v>
      </c>
      <c r="J460" s="550">
        <v>810</v>
      </c>
      <c r="L460" s="104"/>
      <c r="M460" s="104"/>
      <c r="N460" s="104"/>
    </row>
    <row r="461" spans="1:14" x14ac:dyDescent="0.2">
      <c r="A461" s="171"/>
      <c r="B461" s="200">
        <v>3111</v>
      </c>
      <c r="C461" s="286" t="s">
        <v>159</v>
      </c>
      <c r="D461" s="35">
        <v>1142</v>
      </c>
      <c r="E461" s="36">
        <v>1042</v>
      </c>
      <c r="F461" s="176">
        <v>1042</v>
      </c>
      <c r="G461" s="270">
        <f t="shared" si="67"/>
        <v>0</v>
      </c>
      <c r="H461" s="70">
        <v>1042</v>
      </c>
      <c r="I461" s="36">
        <v>1042</v>
      </c>
      <c r="J461" s="36">
        <v>1042</v>
      </c>
      <c r="L461" s="104"/>
      <c r="M461" s="104"/>
      <c r="N461" s="104"/>
    </row>
    <row r="462" spans="1:14" x14ac:dyDescent="0.2">
      <c r="A462" s="171"/>
      <c r="B462" s="200">
        <v>3111</v>
      </c>
      <c r="C462" s="286" t="s">
        <v>160</v>
      </c>
      <c r="D462" s="35">
        <v>1168</v>
      </c>
      <c r="E462" s="36">
        <v>2318</v>
      </c>
      <c r="F462" s="176">
        <v>2000</v>
      </c>
      <c r="G462" s="270">
        <f t="shared" si="67"/>
        <v>-318</v>
      </c>
      <c r="H462" s="36">
        <v>2000</v>
      </c>
      <c r="I462" s="36">
        <v>2000</v>
      </c>
      <c r="J462" s="36">
        <v>2000</v>
      </c>
      <c r="L462" s="104"/>
      <c r="M462" s="104"/>
      <c r="N462" s="104"/>
    </row>
    <row r="463" spans="1:14" ht="13.5" thickBot="1" x14ac:dyDescent="0.25">
      <c r="A463" s="255"/>
      <c r="B463" s="256">
        <v>3111</v>
      </c>
      <c r="C463" s="286" t="s">
        <v>161</v>
      </c>
      <c r="D463" s="439">
        <v>1170</v>
      </c>
      <c r="E463" s="241">
        <v>1170</v>
      </c>
      <c r="F463" s="278">
        <v>1170</v>
      </c>
      <c r="G463" s="270">
        <f t="shared" si="67"/>
        <v>0</v>
      </c>
      <c r="H463" s="241">
        <v>1170</v>
      </c>
      <c r="I463" s="241">
        <v>1170</v>
      </c>
      <c r="J463" s="241">
        <v>1170</v>
      </c>
      <c r="L463" s="104"/>
      <c r="M463" s="104"/>
      <c r="N463" s="104"/>
    </row>
    <row r="464" spans="1:14" ht="13.5" thickBot="1" x14ac:dyDescent="0.25">
      <c r="A464" s="242"/>
      <c r="B464" s="209"/>
      <c r="C464" s="209" t="s">
        <v>162</v>
      </c>
      <c r="D464" s="263">
        <f>SUM(D452:D463)</f>
        <v>11507</v>
      </c>
      <c r="E464" s="17">
        <f>SUM(E452:E463)</f>
        <v>12271</v>
      </c>
      <c r="F464" s="128">
        <f>SUM(F452:F463)</f>
        <v>11953</v>
      </c>
      <c r="G464" s="185">
        <f t="shared" si="67"/>
        <v>-318</v>
      </c>
      <c r="H464" s="183">
        <f>SUM(H452:H463)</f>
        <v>11953</v>
      </c>
      <c r="I464" s="11">
        <f>SUM(I452:I463)</f>
        <v>11953</v>
      </c>
      <c r="J464" s="290">
        <f>SUM(J452:J463)</f>
        <v>11953</v>
      </c>
      <c r="L464" s="104"/>
      <c r="M464" s="104"/>
      <c r="N464" s="104"/>
    </row>
    <row r="465" spans="1:14" ht="13.5" thickBot="1" x14ac:dyDescent="0.25">
      <c r="A465" s="91"/>
      <c r="B465" s="186"/>
      <c r="C465" s="92"/>
      <c r="D465" s="93"/>
      <c r="E465" s="95"/>
      <c r="F465" s="95"/>
      <c r="G465" s="95"/>
      <c r="H465" s="96"/>
      <c r="I465" s="96"/>
      <c r="J465" s="97"/>
      <c r="L465" s="104"/>
      <c r="M465" s="104"/>
      <c r="N465" s="104"/>
    </row>
    <row r="466" spans="1:14" ht="13.5" thickBot="1" x14ac:dyDescent="0.25">
      <c r="A466" s="98"/>
      <c r="B466" s="565" t="s">
        <v>98</v>
      </c>
      <c r="C466" s="536"/>
      <c r="D466" s="216"/>
      <c r="E466" s="102"/>
      <c r="F466" s="102"/>
      <c r="G466" s="102"/>
      <c r="H466" s="99"/>
      <c r="I466" s="99"/>
      <c r="J466" s="103"/>
      <c r="L466" s="104"/>
      <c r="M466" s="104"/>
      <c r="N466" s="104"/>
    </row>
    <row r="467" spans="1:14" ht="13.5" thickBot="1" x14ac:dyDescent="0.25">
      <c r="A467" s="107"/>
      <c r="B467" s="429"/>
      <c r="C467" s="108"/>
      <c r="D467" s="109"/>
      <c r="E467" s="110"/>
      <c r="F467" s="110"/>
      <c r="G467" s="110"/>
      <c r="H467" s="111"/>
      <c r="I467" s="111"/>
      <c r="J467" s="112"/>
      <c r="L467" s="104"/>
      <c r="M467" s="104"/>
      <c r="N467" s="104"/>
    </row>
    <row r="468" spans="1:14" s="12" customFormat="1" ht="25.5" thickBot="1" x14ac:dyDescent="0.3">
      <c r="A468" s="4"/>
      <c r="B468" s="5"/>
      <c r="C468" s="6" t="s">
        <v>0</v>
      </c>
      <c r="D468" s="7" t="s">
        <v>178</v>
      </c>
      <c r="E468" s="582" t="s">
        <v>183</v>
      </c>
      <c r="F468" s="8" t="s">
        <v>179</v>
      </c>
      <c r="G468" s="9" t="s">
        <v>180</v>
      </c>
      <c r="H468" s="11" t="s">
        <v>1</v>
      </c>
      <c r="I468" s="11" t="s">
        <v>2</v>
      </c>
      <c r="J468" s="11" t="s">
        <v>181</v>
      </c>
    </row>
    <row r="469" spans="1:14" x14ac:dyDescent="0.2">
      <c r="A469" s="566"/>
      <c r="B469" s="567">
        <v>3111</v>
      </c>
      <c r="C469" s="141" t="s">
        <v>163</v>
      </c>
      <c r="D469" s="133">
        <v>0</v>
      </c>
      <c r="E469" s="413">
        <v>0</v>
      </c>
      <c r="F469" s="554">
        <v>0</v>
      </c>
      <c r="G469" s="71">
        <f t="shared" ref="G469:G480" si="68">F469-E469</f>
        <v>0</v>
      </c>
      <c r="H469" s="205">
        <v>0</v>
      </c>
      <c r="I469" s="204">
        <v>0</v>
      </c>
      <c r="J469" s="205">
        <v>0</v>
      </c>
      <c r="L469" s="104"/>
      <c r="M469" s="104"/>
      <c r="N469" s="104"/>
    </row>
    <row r="470" spans="1:14" x14ac:dyDescent="0.2">
      <c r="A470" s="390"/>
      <c r="B470" s="239">
        <v>3111</v>
      </c>
      <c r="C470" s="141" t="s">
        <v>164</v>
      </c>
      <c r="D470" s="142">
        <v>20</v>
      </c>
      <c r="E470" s="154">
        <v>0</v>
      </c>
      <c r="F470" s="155">
        <v>0</v>
      </c>
      <c r="G470" s="147">
        <f t="shared" si="68"/>
        <v>0</v>
      </c>
      <c r="H470" s="156">
        <v>0</v>
      </c>
      <c r="I470" s="75">
        <v>0</v>
      </c>
      <c r="J470" s="156">
        <v>0</v>
      </c>
      <c r="L470" s="104"/>
      <c r="M470" s="104"/>
      <c r="N470" s="104"/>
    </row>
    <row r="471" spans="1:14" x14ac:dyDescent="0.2">
      <c r="A471" s="390"/>
      <c r="B471" s="239">
        <v>3111</v>
      </c>
      <c r="C471" s="141" t="s">
        <v>165</v>
      </c>
      <c r="D471" s="142">
        <v>0</v>
      </c>
      <c r="E471" s="154">
        <v>0</v>
      </c>
      <c r="F471" s="155">
        <v>0</v>
      </c>
      <c r="G471" s="147">
        <f t="shared" si="68"/>
        <v>0</v>
      </c>
      <c r="H471" s="156">
        <v>0</v>
      </c>
      <c r="I471" s="75">
        <v>0</v>
      </c>
      <c r="J471" s="156">
        <v>0</v>
      </c>
      <c r="L471" s="104"/>
      <c r="M471" s="104"/>
      <c r="N471" s="104"/>
    </row>
    <row r="472" spans="1:14" x14ac:dyDescent="0.2">
      <c r="A472" s="390"/>
      <c r="B472" s="239">
        <v>3111</v>
      </c>
      <c r="C472" s="141" t="s">
        <v>166</v>
      </c>
      <c r="D472" s="142">
        <v>30</v>
      </c>
      <c r="E472" s="154">
        <v>0</v>
      </c>
      <c r="F472" s="155">
        <v>0</v>
      </c>
      <c r="G472" s="147">
        <f t="shared" si="68"/>
        <v>0</v>
      </c>
      <c r="H472" s="156">
        <v>0</v>
      </c>
      <c r="I472" s="75">
        <v>0</v>
      </c>
      <c r="J472" s="156">
        <v>0</v>
      </c>
      <c r="L472" s="104"/>
      <c r="M472" s="104"/>
      <c r="N472" s="104"/>
    </row>
    <row r="473" spans="1:14" x14ac:dyDescent="0.2">
      <c r="A473" s="568"/>
      <c r="B473" s="569">
        <v>3111</v>
      </c>
      <c r="C473" s="153" t="s">
        <v>167</v>
      </c>
      <c r="D473" s="150">
        <v>0</v>
      </c>
      <c r="E473" s="154">
        <v>0</v>
      </c>
      <c r="F473" s="155">
        <v>0</v>
      </c>
      <c r="G473" s="147">
        <f t="shared" si="68"/>
        <v>0</v>
      </c>
      <c r="H473" s="156">
        <v>0</v>
      </c>
      <c r="I473" s="75">
        <v>0</v>
      </c>
      <c r="J473" s="156">
        <v>0</v>
      </c>
      <c r="L473" s="104"/>
      <c r="M473" s="104"/>
      <c r="N473" s="104"/>
    </row>
    <row r="474" spans="1:14" x14ac:dyDescent="0.2">
      <c r="A474" s="390"/>
      <c r="B474" s="239">
        <v>3111</v>
      </c>
      <c r="C474" s="141" t="s">
        <v>320</v>
      </c>
      <c r="D474" s="142">
        <v>0</v>
      </c>
      <c r="E474" s="154">
        <v>0</v>
      </c>
      <c r="F474" s="155">
        <v>0</v>
      </c>
      <c r="G474" s="147">
        <f t="shared" si="68"/>
        <v>0</v>
      </c>
      <c r="H474" s="156">
        <v>0</v>
      </c>
      <c r="I474" s="75">
        <v>0</v>
      </c>
      <c r="J474" s="156">
        <v>0</v>
      </c>
      <c r="L474" s="104"/>
      <c r="M474" s="104"/>
      <c r="N474" s="104"/>
    </row>
    <row r="475" spans="1:14" x14ac:dyDescent="0.2">
      <c r="A475" s="390"/>
      <c r="B475" s="239">
        <v>3111</v>
      </c>
      <c r="C475" s="141" t="s">
        <v>168</v>
      </c>
      <c r="D475" s="142">
        <v>0</v>
      </c>
      <c r="E475" s="154">
        <v>0</v>
      </c>
      <c r="F475" s="155">
        <v>0</v>
      </c>
      <c r="G475" s="147">
        <f t="shared" si="68"/>
        <v>0</v>
      </c>
      <c r="H475" s="156">
        <v>0</v>
      </c>
      <c r="I475" s="75">
        <v>0</v>
      </c>
      <c r="J475" s="156">
        <v>0</v>
      </c>
      <c r="L475" s="104"/>
      <c r="M475" s="104"/>
      <c r="N475" s="104"/>
    </row>
    <row r="476" spans="1:14" x14ac:dyDescent="0.2">
      <c r="A476" s="568"/>
      <c r="B476" s="569">
        <v>3111</v>
      </c>
      <c r="C476" s="153" t="s">
        <v>169</v>
      </c>
      <c r="D476" s="150">
        <v>0</v>
      </c>
      <c r="E476" s="154">
        <v>0</v>
      </c>
      <c r="F476" s="155">
        <v>0</v>
      </c>
      <c r="G476" s="147">
        <f t="shared" si="68"/>
        <v>0</v>
      </c>
      <c r="H476" s="156">
        <v>0</v>
      </c>
      <c r="I476" s="75">
        <v>0</v>
      </c>
      <c r="J476" s="156">
        <v>0</v>
      </c>
      <c r="L476" s="104"/>
      <c r="M476" s="104"/>
      <c r="N476" s="104"/>
    </row>
    <row r="477" spans="1:14" x14ac:dyDescent="0.2">
      <c r="A477" s="390"/>
      <c r="B477" s="239">
        <v>3111</v>
      </c>
      <c r="C477" s="141" t="s">
        <v>170</v>
      </c>
      <c r="D477" s="142">
        <v>20</v>
      </c>
      <c r="E477" s="154">
        <v>0</v>
      </c>
      <c r="F477" s="155">
        <v>0</v>
      </c>
      <c r="G477" s="147">
        <f t="shared" si="68"/>
        <v>0</v>
      </c>
      <c r="H477" s="156">
        <v>0</v>
      </c>
      <c r="I477" s="75">
        <v>0</v>
      </c>
      <c r="J477" s="156">
        <v>0</v>
      </c>
      <c r="L477" s="104"/>
      <c r="M477" s="104"/>
      <c r="N477" s="104"/>
    </row>
    <row r="478" spans="1:14" x14ac:dyDescent="0.2">
      <c r="A478" s="568"/>
      <c r="B478" s="569">
        <v>3111</v>
      </c>
      <c r="C478" s="153" t="s">
        <v>171</v>
      </c>
      <c r="D478" s="150">
        <v>0</v>
      </c>
      <c r="E478" s="154">
        <v>0</v>
      </c>
      <c r="F478" s="155">
        <v>0</v>
      </c>
      <c r="G478" s="147">
        <f t="shared" si="68"/>
        <v>0</v>
      </c>
      <c r="H478" s="156">
        <v>0</v>
      </c>
      <c r="I478" s="75">
        <v>0</v>
      </c>
      <c r="J478" s="156">
        <v>0</v>
      </c>
      <c r="L478" s="104"/>
      <c r="M478" s="104"/>
      <c r="N478" s="104"/>
    </row>
    <row r="479" spans="1:14" x14ac:dyDescent="0.2">
      <c r="A479" s="570"/>
      <c r="B479" s="534">
        <v>3111</v>
      </c>
      <c r="C479" s="153" t="s">
        <v>172</v>
      </c>
      <c r="D479" s="150">
        <v>0</v>
      </c>
      <c r="E479" s="154">
        <v>0</v>
      </c>
      <c r="F479" s="155">
        <v>0</v>
      </c>
      <c r="G479" s="147">
        <f t="shared" si="68"/>
        <v>0</v>
      </c>
      <c r="H479" s="156">
        <v>0</v>
      </c>
      <c r="I479" s="75">
        <v>0</v>
      </c>
      <c r="J479" s="156">
        <v>0</v>
      </c>
      <c r="L479" s="104"/>
      <c r="M479" s="104"/>
      <c r="N479" s="104"/>
    </row>
    <row r="480" spans="1:14" ht="13.5" thickBot="1" x14ac:dyDescent="0.25">
      <c r="A480" s="571"/>
      <c r="B480" s="572">
        <v>3111</v>
      </c>
      <c r="C480" s="488" t="s">
        <v>173</v>
      </c>
      <c r="D480" s="206">
        <v>0</v>
      </c>
      <c r="E480" s="417">
        <v>0</v>
      </c>
      <c r="F480" s="559">
        <v>0</v>
      </c>
      <c r="G480" s="41">
        <f t="shared" si="68"/>
        <v>0</v>
      </c>
      <c r="H480" s="207">
        <v>0</v>
      </c>
      <c r="I480" s="443">
        <v>0</v>
      </c>
      <c r="J480" s="207">
        <v>0</v>
      </c>
      <c r="L480" s="104"/>
      <c r="M480" s="104"/>
      <c r="N480" s="104"/>
    </row>
    <row r="481" spans="1:14" ht="13.5" thickBot="1" x14ac:dyDescent="0.25">
      <c r="A481" s="242"/>
      <c r="B481" s="209"/>
      <c r="C481" s="209" t="s">
        <v>72</v>
      </c>
      <c r="D481" s="263">
        <f t="shared" ref="D481:J481" si="69">SUM(D469:D480)</f>
        <v>70</v>
      </c>
      <c r="E481" s="17">
        <f t="shared" si="69"/>
        <v>0</v>
      </c>
      <c r="F481" s="128">
        <f t="shared" si="69"/>
        <v>0</v>
      </c>
      <c r="G481" s="16">
        <f t="shared" si="69"/>
        <v>0</v>
      </c>
      <c r="H481" s="242">
        <f t="shared" si="69"/>
        <v>0</v>
      </c>
      <c r="I481" s="11">
        <f t="shared" si="69"/>
        <v>0</v>
      </c>
      <c r="J481" s="209">
        <f t="shared" si="69"/>
        <v>0</v>
      </c>
      <c r="L481" s="104"/>
      <c r="M481" s="104"/>
      <c r="N481" s="104"/>
    </row>
    <row r="482" spans="1:14" x14ac:dyDescent="0.2">
      <c r="A482" s="87"/>
      <c r="B482" s="87"/>
      <c r="C482" s="87"/>
      <c r="D482" s="247"/>
      <c r="E482" s="86"/>
      <c r="F482" s="86"/>
      <c r="G482" s="86"/>
      <c r="H482" s="87"/>
      <c r="I482" s="87"/>
      <c r="J482" s="87"/>
      <c r="L482" s="104"/>
      <c r="M482" s="104"/>
      <c r="N482" s="104"/>
    </row>
    <row r="483" spans="1:14" ht="15" x14ac:dyDescent="0.25">
      <c r="A483" s="83" t="s">
        <v>174</v>
      </c>
      <c r="B483" s="84"/>
      <c r="C483" s="84"/>
      <c r="D483" s="231"/>
      <c r="E483" s="86"/>
      <c r="F483" s="86"/>
      <c r="G483" s="86"/>
      <c r="H483" s="87"/>
      <c r="I483" s="87"/>
      <c r="J483" s="87"/>
      <c r="L483" s="104"/>
      <c r="M483" s="104"/>
      <c r="N483" s="104"/>
    </row>
    <row r="484" spans="1:14" ht="13.5" thickBot="1" x14ac:dyDescent="0.25">
      <c r="A484" s="254"/>
      <c r="B484" s="87"/>
      <c r="C484" s="87"/>
      <c r="D484" s="247"/>
      <c r="E484" s="86"/>
      <c r="F484" s="86"/>
      <c r="G484" s="86"/>
      <c r="H484" s="87"/>
      <c r="I484" s="87"/>
      <c r="J484" s="87"/>
      <c r="L484" s="104"/>
      <c r="M484" s="104"/>
      <c r="N484" s="104"/>
    </row>
    <row r="485" spans="1:14" ht="13.5" thickBot="1" x14ac:dyDescent="0.25">
      <c r="A485" s="91"/>
      <c r="B485" s="92"/>
      <c r="C485" s="92"/>
      <c r="D485" s="93"/>
      <c r="E485" s="95"/>
      <c r="F485" s="95"/>
      <c r="G485" s="95"/>
      <c r="H485" s="96"/>
      <c r="I485" s="96"/>
      <c r="J485" s="97"/>
      <c r="L485" s="104"/>
      <c r="M485" s="104"/>
      <c r="N485" s="104"/>
    </row>
    <row r="486" spans="1:14" ht="13.5" thickBot="1" x14ac:dyDescent="0.25">
      <c r="A486" s="98"/>
      <c r="B486" s="45" t="s">
        <v>61</v>
      </c>
      <c r="C486" s="215"/>
      <c r="D486" s="216"/>
      <c r="E486" s="102"/>
      <c r="F486" s="102"/>
      <c r="G486" s="102"/>
      <c r="H486" s="99"/>
      <c r="I486" s="99"/>
      <c r="J486" s="103"/>
      <c r="L486" s="104"/>
      <c r="M486" s="104"/>
      <c r="N486" s="104"/>
    </row>
    <row r="487" spans="1:14" x14ac:dyDescent="0.2">
      <c r="A487" s="98"/>
      <c r="B487" s="105" t="s">
        <v>97</v>
      </c>
      <c r="C487" s="105"/>
      <c r="D487" s="106"/>
      <c r="E487" s="102"/>
      <c r="F487" s="102"/>
      <c r="G487" s="102"/>
      <c r="H487" s="99"/>
      <c r="I487" s="99"/>
      <c r="J487" s="103"/>
      <c r="L487" s="104"/>
      <c r="M487" s="104"/>
      <c r="N487" s="104"/>
    </row>
    <row r="488" spans="1:14" ht="13.5" thickBot="1" x14ac:dyDescent="0.25">
      <c r="A488" s="107"/>
      <c r="B488" s="108"/>
      <c r="C488" s="108"/>
      <c r="D488" s="109"/>
      <c r="E488" s="110"/>
      <c r="F488" s="110"/>
      <c r="G488" s="110"/>
      <c r="H488" s="111"/>
      <c r="I488" s="111"/>
      <c r="J488" s="112"/>
      <c r="L488" s="104"/>
      <c r="M488" s="104"/>
      <c r="N488" s="104"/>
    </row>
    <row r="489" spans="1:14" s="12" customFormat="1" ht="25.5" thickBot="1" x14ac:dyDescent="0.3">
      <c r="A489" s="4"/>
      <c r="B489" s="5"/>
      <c r="C489" s="6" t="s">
        <v>0</v>
      </c>
      <c r="D489" s="7" t="s">
        <v>178</v>
      </c>
      <c r="E489" s="582" t="s">
        <v>183</v>
      </c>
      <c r="F489" s="8" t="s">
        <v>179</v>
      </c>
      <c r="G489" s="9" t="s">
        <v>180</v>
      </c>
      <c r="H489" s="10" t="s">
        <v>1</v>
      </c>
      <c r="I489" s="11" t="s">
        <v>2</v>
      </c>
      <c r="J489" s="11" t="s">
        <v>181</v>
      </c>
    </row>
    <row r="490" spans="1:14" ht="13.5" thickBot="1" x14ac:dyDescent="0.25">
      <c r="A490" s="492"/>
      <c r="B490" s="441">
        <v>3539</v>
      </c>
      <c r="C490" s="435" t="s">
        <v>175</v>
      </c>
      <c r="D490" s="436">
        <v>1166</v>
      </c>
      <c r="E490" s="450">
        <v>1166</v>
      </c>
      <c r="F490" s="451">
        <v>1166</v>
      </c>
      <c r="G490" s="27">
        <f>F490-E490</f>
        <v>0</v>
      </c>
      <c r="H490" s="300">
        <v>1166</v>
      </c>
      <c r="I490" s="203">
        <v>1166</v>
      </c>
      <c r="J490" s="435">
        <v>1166</v>
      </c>
      <c r="L490" s="104"/>
      <c r="M490" s="104"/>
      <c r="N490" s="104"/>
    </row>
    <row r="491" spans="1:14" ht="13.5" thickBot="1" x14ac:dyDescent="0.25">
      <c r="A491" s="242"/>
      <c r="B491" s="209"/>
      <c r="C491" s="517" t="s">
        <v>39</v>
      </c>
      <c r="D491" s="518">
        <f t="shared" ref="D491:F491" si="70">SUM(D490)</f>
        <v>1166</v>
      </c>
      <c r="E491" s="16">
        <f t="shared" si="70"/>
        <v>1166</v>
      </c>
      <c r="F491" s="246">
        <f t="shared" si="70"/>
        <v>1166</v>
      </c>
      <c r="G491" s="19">
        <f>F491-E491</f>
        <v>0</v>
      </c>
      <c r="H491" s="242">
        <f>SUM(H490)</f>
        <v>1166</v>
      </c>
      <c r="I491" s="11">
        <f>SUM(I490)</f>
        <v>1166</v>
      </c>
      <c r="J491" s="290">
        <f>SUM(J490)</f>
        <v>1166</v>
      </c>
      <c r="L491" s="104"/>
      <c r="M491" s="104"/>
      <c r="N491" s="104"/>
    </row>
    <row r="492" spans="1:14" x14ac:dyDescent="0.2">
      <c r="A492" s="212"/>
      <c r="B492" s="212"/>
      <c r="C492" s="573"/>
      <c r="D492" s="574"/>
      <c r="E492" s="81"/>
      <c r="F492" s="81"/>
      <c r="G492" s="82"/>
      <c r="H492" s="212"/>
      <c r="I492" s="212"/>
      <c r="J492" s="212"/>
      <c r="L492" s="104"/>
      <c r="M492" s="104"/>
      <c r="N492" s="104"/>
    </row>
    <row r="493" spans="1:14" x14ac:dyDescent="0.2">
      <c r="A493" s="212"/>
      <c r="B493" s="212"/>
      <c r="C493" s="573"/>
      <c r="D493" s="574"/>
      <c r="E493" s="81"/>
      <c r="F493" s="81"/>
      <c r="G493" s="82"/>
      <c r="H493" s="212"/>
      <c r="I493" s="212"/>
      <c r="J493" s="212"/>
      <c r="L493" s="104"/>
      <c r="M493" s="104"/>
      <c r="N493" s="104"/>
    </row>
    <row r="494" spans="1:14" ht="14.25" x14ac:dyDescent="0.2">
      <c r="A494" s="83" t="s">
        <v>176</v>
      </c>
      <c r="B494" s="89"/>
      <c r="C494" s="89"/>
      <c r="D494" s="231"/>
      <c r="E494" s="86"/>
      <c r="F494" s="86"/>
      <c r="G494" s="86"/>
      <c r="H494" s="87"/>
      <c r="I494" s="87"/>
      <c r="J494" s="87"/>
      <c r="L494" s="104"/>
      <c r="M494" s="104"/>
      <c r="N494" s="104"/>
    </row>
    <row r="495" spans="1:14" ht="13.5" thickBot="1" x14ac:dyDescent="0.25">
      <c r="A495" s="254"/>
      <c r="B495" s="87"/>
      <c r="C495" s="87"/>
      <c r="D495" s="247"/>
      <c r="E495" s="86"/>
      <c r="F495" s="86"/>
      <c r="G495" s="86"/>
      <c r="H495" s="87"/>
      <c r="I495" s="87"/>
      <c r="J495" s="87"/>
      <c r="L495" s="104"/>
      <c r="M495" s="104"/>
      <c r="N495" s="104"/>
    </row>
    <row r="496" spans="1:14" ht="13.5" thickBot="1" x14ac:dyDescent="0.25">
      <c r="A496" s="91"/>
      <c r="B496" s="92"/>
      <c r="C496" s="92"/>
      <c r="D496" s="93"/>
      <c r="E496" s="95"/>
      <c r="F496" s="95"/>
      <c r="G496" s="95"/>
      <c r="H496" s="96"/>
      <c r="I496" s="96"/>
      <c r="J496" s="97"/>
      <c r="L496" s="104"/>
      <c r="M496" s="104"/>
      <c r="N496" s="104"/>
    </row>
    <row r="497" spans="1:14" ht="13.5" thickBot="1" x14ac:dyDescent="0.25">
      <c r="A497" s="98"/>
      <c r="B497" s="99"/>
      <c r="C497" s="575" t="s">
        <v>27</v>
      </c>
      <c r="D497" s="100"/>
      <c r="E497" s="102"/>
      <c r="F497" s="102"/>
      <c r="G497" s="102"/>
      <c r="H497" s="99"/>
      <c r="I497" s="99"/>
      <c r="J497" s="103"/>
      <c r="L497" s="104"/>
      <c r="M497" s="104"/>
      <c r="N497" s="104"/>
    </row>
    <row r="498" spans="1:14" x14ac:dyDescent="0.2">
      <c r="A498" s="98"/>
      <c r="B498" s="105"/>
      <c r="C498" s="105" t="s">
        <v>40</v>
      </c>
      <c r="D498" s="106"/>
      <c r="E498" s="102"/>
      <c r="F498" s="102"/>
      <c r="G498" s="102"/>
      <c r="H498" s="99"/>
      <c r="I498" s="99"/>
      <c r="J498" s="103"/>
      <c r="L498" s="104"/>
      <c r="M498" s="104"/>
      <c r="N498" s="104"/>
    </row>
    <row r="499" spans="1:14" ht="13.5" thickBot="1" x14ac:dyDescent="0.25">
      <c r="A499" s="107"/>
      <c r="B499" s="108"/>
      <c r="C499" s="108"/>
      <c r="D499" s="109"/>
      <c r="E499" s="110"/>
      <c r="F499" s="110"/>
      <c r="G499" s="110"/>
      <c r="H499" s="111"/>
      <c r="I499" s="111"/>
      <c r="J499" s="112"/>
      <c r="L499" s="104"/>
      <c r="M499" s="104"/>
      <c r="N499" s="104"/>
    </row>
    <row r="500" spans="1:14" s="12" customFormat="1" ht="25.5" thickBot="1" x14ac:dyDescent="0.3">
      <c r="A500" s="4"/>
      <c r="B500" s="5"/>
      <c r="C500" s="6" t="s">
        <v>0</v>
      </c>
      <c r="D500" s="7" t="s">
        <v>178</v>
      </c>
      <c r="E500" s="582" t="s">
        <v>183</v>
      </c>
      <c r="F500" s="8" t="s">
        <v>179</v>
      </c>
      <c r="G500" s="9" t="s">
        <v>180</v>
      </c>
      <c r="H500" s="10" t="s">
        <v>1</v>
      </c>
      <c r="I500" s="11" t="s">
        <v>2</v>
      </c>
      <c r="J500" s="11" t="s">
        <v>181</v>
      </c>
    </row>
    <row r="501" spans="1:14" ht="13.5" thickBot="1" x14ac:dyDescent="0.25">
      <c r="A501" s="255">
        <v>2131</v>
      </c>
      <c r="B501" s="256">
        <v>3639</v>
      </c>
      <c r="C501" s="257" t="s">
        <v>177</v>
      </c>
      <c r="D501" s="258">
        <v>5821</v>
      </c>
      <c r="E501" s="47">
        <v>4500</v>
      </c>
      <c r="F501" s="576">
        <v>5000</v>
      </c>
      <c r="G501" s="175">
        <f>F501-E501</f>
        <v>500</v>
      </c>
      <c r="H501" s="455">
        <v>5000</v>
      </c>
      <c r="I501" s="267">
        <v>5000</v>
      </c>
      <c r="J501" s="456">
        <v>5000</v>
      </c>
      <c r="L501" s="104"/>
      <c r="M501" s="104"/>
      <c r="N501" s="104"/>
    </row>
    <row r="502" spans="1:14" ht="13.5" thickBot="1" x14ac:dyDescent="0.25">
      <c r="A502" s="242"/>
      <c r="B502" s="209"/>
      <c r="C502" s="517" t="s">
        <v>39</v>
      </c>
      <c r="D502" s="518">
        <f>SUM(D501)</f>
        <v>5821</v>
      </c>
      <c r="E502" s="16">
        <f t="shared" ref="E502" si="71">SUM(E501)</f>
        <v>4500</v>
      </c>
      <c r="F502" s="246">
        <f t="shared" ref="F502:J502" si="72">SUM(F501)</f>
        <v>5000</v>
      </c>
      <c r="G502" s="19">
        <f>F502-E502</f>
        <v>500</v>
      </c>
      <c r="H502" s="242">
        <f t="shared" si="72"/>
        <v>5000</v>
      </c>
      <c r="I502" s="11">
        <f t="shared" si="72"/>
        <v>5000</v>
      </c>
      <c r="J502" s="290">
        <f t="shared" si="72"/>
        <v>5000</v>
      </c>
      <c r="L502" s="104"/>
      <c r="M502" s="104"/>
      <c r="N502" s="104"/>
    </row>
    <row r="503" spans="1:14" x14ac:dyDescent="0.2">
      <c r="A503" s="87"/>
      <c r="B503" s="87"/>
      <c r="C503" s="87"/>
      <c r="D503" s="247"/>
      <c r="E503" s="86"/>
      <c r="F503" s="86"/>
      <c r="G503" s="86"/>
      <c r="H503" s="87"/>
      <c r="I503" s="87"/>
      <c r="J503" s="87"/>
      <c r="L503" s="104"/>
      <c r="M503" s="104"/>
      <c r="N503" s="104"/>
    </row>
    <row r="504" spans="1:14" x14ac:dyDescent="0.2">
      <c r="A504" s="87"/>
      <c r="B504" s="87"/>
      <c r="C504" s="87"/>
      <c r="D504" s="247"/>
      <c r="E504" s="86"/>
      <c r="F504" s="86"/>
      <c r="G504" s="86"/>
      <c r="H504" s="87"/>
      <c r="I504" s="87"/>
      <c r="J504" s="87"/>
      <c r="L504" s="104"/>
      <c r="M504" s="104"/>
      <c r="N504" s="104"/>
    </row>
    <row r="505" spans="1:14" x14ac:dyDescent="0.2">
      <c r="A505" s="87"/>
      <c r="B505" s="87"/>
      <c r="C505" s="87"/>
      <c r="D505" s="247"/>
      <c r="E505" s="86"/>
      <c r="F505" s="86"/>
      <c r="G505" s="86"/>
      <c r="H505" s="87"/>
      <c r="I505" s="87"/>
      <c r="J505" s="87"/>
      <c r="L505" s="104"/>
      <c r="M505" s="104"/>
      <c r="N505" s="104"/>
    </row>
    <row r="506" spans="1:14" x14ac:dyDescent="0.2">
      <c r="A506" s="87"/>
      <c r="B506" s="87"/>
      <c r="C506" s="87"/>
      <c r="D506" s="247"/>
      <c r="E506" s="86"/>
      <c r="F506" s="86"/>
      <c r="G506" s="86"/>
      <c r="H506" s="87"/>
      <c r="I506" s="87"/>
      <c r="J506" s="87"/>
      <c r="L506" s="104"/>
      <c r="M506" s="104"/>
      <c r="N506" s="104"/>
    </row>
    <row r="507" spans="1:14" x14ac:dyDescent="0.2">
      <c r="A507" s="87"/>
      <c r="B507" s="87"/>
      <c r="C507" s="87"/>
      <c r="D507" s="247"/>
      <c r="E507" s="86"/>
      <c r="F507" s="86"/>
      <c r="G507" s="86"/>
      <c r="H507" s="87"/>
      <c r="I507" s="87"/>
      <c r="J507" s="87"/>
      <c r="L507" s="104"/>
      <c r="M507" s="104"/>
      <c r="N507" s="104"/>
    </row>
    <row r="508" spans="1:14" x14ac:dyDescent="0.2">
      <c r="A508" s="87"/>
      <c r="B508" s="87"/>
      <c r="C508" s="87"/>
      <c r="D508" s="247"/>
      <c r="E508" s="86"/>
      <c r="F508" s="86"/>
      <c r="G508" s="86"/>
      <c r="H508" s="87"/>
      <c r="I508" s="87"/>
      <c r="J508" s="87"/>
      <c r="L508" s="104"/>
      <c r="M508" s="104"/>
      <c r="N508" s="104"/>
    </row>
    <row r="509" spans="1:14" x14ac:dyDescent="0.2">
      <c r="A509" s="212"/>
      <c r="B509" s="212"/>
      <c r="C509" s="212"/>
      <c r="D509" s="213"/>
      <c r="E509" s="81"/>
      <c r="F509" s="81"/>
      <c r="G509" s="82"/>
      <c r="H509" s="212"/>
      <c r="I509" s="212"/>
      <c r="J509" s="212"/>
      <c r="L509" s="104"/>
      <c r="M509" s="104"/>
      <c r="N509" s="104"/>
    </row>
    <row r="510" spans="1:14" x14ac:dyDescent="0.2">
      <c r="A510" s="212"/>
      <c r="B510" s="212"/>
      <c r="C510" s="212"/>
      <c r="D510" s="213"/>
      <c r="E510" s="81"/>
      <c r="F510" s="81"/>
      <c r="G510" s="82"/>
      <c r="H510" s="212"/>
      <c r="I510" s="212"/>
      <c r="J510" s="212"/>
      <c r="L510" s="104"/>
      <c r="M510" s="104"/>
      <c r="N510" s="104"/>
    </row>
    <row r="511" spans="1:14" x14ac:dyDescent="0.2">
      <c r="A511" s="87"/>
      <c r="B511" s="87"/>
      <c r="C511" s="87"/>
      <c r="D511" s="247"/>
      <c r="E511" s="86"/>
      <c r="F511" s="86"/>
      <c r="G511" s="86"/>
      <c r="H511" s="87"/>
      <c r="I511" s="87"/>
      <c r="J511" s="87"/>
      <c r="L511" s="104"/>
      <c r="M511" s="104"/>
      <c r="N511" s="104"/>
    </row>
    <row r="512" spans="1:14" x14ac:dyDescent="0.2">
      <c r="A512" s="87"/>
      <c r="B512" s="87"/>
      <c r="C512" s="87"/>
      <c r="D512" s="247"/>
      <c r="E512" s="86"/>
      <c r="F512" s="86"/>
      <c r="G512" s="86"/>
      <c r="H512" s="87"/>
      <c r="I512" s="87"/>
      <c r="J512" s="87"/>
      <c r="L512" s="104"/>
      <c r="M512" s="104"/>
      <c r="N512" s="104"/>
    </row>
    <row r="513" spans="1:14" x14ac:dyDescent="0.2">
      <c r="A513" s="87"/>
      <c r="B513" s="87"/>
      <c r="C513" s="87"/>
      <c r="D513" s="247"/>
      <c r="E513" s="86"/>
      <c r="F513" s="86"/>
      <c r="G513" s="86"/>
      <c r="H513" s="87"/>
      <c r="I513" s="87"/>
      <c r="J513" s="87"/>
      <c r="L513" s="104"/>
      <c r="M513" s="104"/>
      <c r="N513" s="104"/>
    </row>
    <row r="514" spans="1:14" x14ac:dyDescent="0.2">
      <c r="A514" s="87"/>
      <c r="B514" s="87"/>
      <c r="C514" s="87"/>
      <c r="D514" s="247"/>
      <c r="E514" s="86"/>
      <c r="F514" s="86"/>
      <c r="G514" s="86"/>
      <c r="H514" s="87"/>
      <c r="I514" s="87"/>
      <c r="J514" s="87"/>
      <c r="L514" s="104"/>
      <c r="M514" s="104"/>
      <c r="N514" s="104"/>
    </row>
    <row r="515" spans="1:14" x14ac:dyDescent="0.2">
      <c r="A515" s="87"/>
      <c r="B515" s="87"/>
      <c r="C515" s="87"/>
      <c r="D515" s="247"/>
      <c r="E515" s="86"/>
      <c r="F515" s="86"/>
      <c r="G515" s="86"/>
      <c r="H515" s="87"/>
      <c r="I515" s="87"/>
      <c r="J515" s="87"/>
      <c r="L515" s="104"/>
      <c r="M515" s="104"/>
      <c r="N515" s="104"/>
    </row>
    <row r="516" spans="1:14" x14ac:dyDescent="0.2">
      <c r="A516" s="87"/>
      <c r="B516" s="87"/>
      <c r="C516" s="87"/>
      <c r="D516" s="247"/>
      <c r="E516" s="86"/>
      <c r="F516" s="86"/>
      <c r="G516" s="86"/>
      <c r="H516" s="87"/>
      <c r="I516" s="87"/>
      <c r="J516" s="87"/>
      <c r="L516" s="104"/>
      <c r="M516" s="104"/>
      <c r="N516" s="104"/>
    </row>
    <row r="517" spans="1:14" x14ac:dyDescent="0.2">
      <c r="A517" s="87"/>
      <c r="B517" s="87"/>
      <c r="C517" s="87"/>
      <c r="D517" s="247"/>
      <c r="E517" s="86"/>
      <c r="F517" s="86"/>
      <c r="G517" s="86"/>
      <c r="H517" s="87"/>
      <c r="I517" s="87"/>
      <c r="J517" s="87"/>
      <c r="L517" s="104"/>
      <c r="M517" s="104"/>
      <c r="N517" s="104"/>
    </row>
    <row r="518" spans="1:14" x14ac:dyDescent="0.2">
      <c r="A518" s="87"/>
      <c r="B518" s="87"/>
      <c r="C518" s="87"/>
      <c r="D518" s="247"/>
      <c r="E518" s="86"/>
      <c r="F518" s="86"/>
      <c r="G518" s="86"/>
      <c r="H518" s="87"/>
      <c r="I518" s="87"/>
      <c r="J518" s="87"/>
      <c r="L518" s="104"/>
      <c r="M518" s="104"/>
      <c r="N518" s="104"/>
    </row>
    <row r="519" spans="1:14" x14ac:dyDescent="0.2">
      <c r="A519" s="87"/>
      <c r="B519" s="87"/>
      <c r="C519" s="87"/>
      <c r="D519" s="247"/>
      <c r="E519" s="86"/>
      <c r="F519" s="86"/>
      <c r="G519" s="86"/>
      <c r="H519" s="87"/>
      <c r="I519" s="87"/>
      <c r="J519" s="87"/>
      <c r="L519" s="104"/>
      <c r="M519" s="104"/>
      <c r="N519" s="104"/>
    </row>
    <row r="520" spans="1:14" x14ac:dyDescent="0.2">
      <c r="A520" s="87"/>
      <c r="B520" s="87"/>
      <c r="C520" s="87"/>
      <c r="D520" s="247"/>
      <c r="E520" s="86"/>
      <c r="F520" s="86"/>
      <c r="G520" s="86"/>
      <c r="H520" s="87"/>
      <c r="I520" s="87"/>
      <c r="J520" s="87"/>
      <c r="L520" s="104"/>
      <c r="M520" s="104"/>
      <c r="N520" s="104"/>
    </row>
    <row r="521" spans="1:14" x14ac:dyDescent="0.2">
      <c r="A521" s="87"/>
      <c r="B521" s="87"/>
      <c r="C521" s="87"/>
      <c r="D521" s="247"/>
      <c r="E521" s="86"/>
      <c r="F521" s="86"/>
      <c r="G521" s="86"/>
      <c r="H521" s="87"/>
      <c r="I521" s="87"/>
      <c r="J521" s="87"/>
      <c r="L521" s="104"/>
      <c r="M521" s="104"/>
      <c r="N521" s="104"/>
    </row>
    <row r="522" spans="1:14" x14ac:dyDescent="0.2">
      <c r="A522" s="87"/>
      <c r="B522" s="87"/>
      <c r="C522" s="87"/>
      <c r="D522" s="247"/>
      <c r="E522" s="86"/>
      <c r="F522" s="86"/>
      <c r="G522" s="86"/>
      <c r="H522" s="87"/>
      <c r="I522" s="87"/>
      <c r="J522" s="87"/>
      <c r="L522" s="104"/>
      <c r="M522" s="104"/>
      <c r="N522" s="104"/>
    </row>
    <row r="523" spans="1:14" x14ac:dyDescent="0.2">
      <c r="A523" s="87"/>
      <c r="B523" s="87"/>
      <c r="C523" s="87"/>
      <c r="D523" s="247"/>
      <c r="E523" s="86"/>
      <c r="F523" s="86"/>
      <c r="G523" s="86"/>
      <c r="H523" s="87"/>
      <c r="I523" s="87"/>
      <c r="J523" s="87"/>
      <c r="L523" s="104"/>
      <c r="M523" s="104"/>
      <c r="N523" s="104"/>
    </row>
    <row r="524" spans="1:14" x14ac:dyDescent="0.2">
      <c r="A524" s="87"/>
      <c r="B524" s="87"/>
      <c r="C524" s="87"/>
      <c r="D524" s="247"/>
      <c r="E524" s="86"/>
      <c r="F524" s="86"/>
      <c r="G524" s="86"/>
      <c r="H524" s="87"/>
      <c r="I524" s="87"/>
      <c r="J524" s="87"/>
      <c r="L524" s="104"/>
      <c r="M524" s="104"/>
      <c r="N524" s="104"/>
    </row>
    <row r="525" spans="1:14" x14ac:dyDescent="0.2">
      <c r="A525" s="87"/>
      <c r="B525" s="87"/>
      <c r="C525" s="87"/>
      <c r="D525" s="247"/>
      <c r="E525" s="86"/>
      <c r="F525" s="86"/>
      <c r="G525" s="86"/>
      <c r="H525" s="87"/>
      <c r="I525" s="87"/>
      <c r="J525" s="87"/>
      <c r="L525" s="104"/>
      <c r="M525" s="104"/>
      <c r="N525" s="104"/>
    </row>
    <row r="526" spans="1:14" x14ac:dyDescent="0.2">
      <c r="A526" s="87"/>
      <c r="B526" s="87"/>
      <c r="C526" s="87"/>
      <c r="D526" s="247"/>
      <c r="E526" s="86"/>
      <c r="F526" s="86"/>
      <c r="G526" s="86"/>
      <c r="H526" s="87"/>
      <c r="I526" s="87"/>
      <c r="J526" s="87"/>
      <c r="L526" s="104"/>
      <c r="M526" s="104"/>
      <c r="N526" s="104"/>
    </row>
    <row r="527" spans="1:14" x14ac:dyDescent="0.2">
      <c r="A527" s="87"/>
      <c r="B527" s="87"/>
      <c r="C527" s="87"/>
      <c r="D527" s="247"/>
      <c r="E527" s="86"/>
      <c r="F527" s="86"/>
      <c r="G527" s="86"/>
      <c r="H527" s="87"/>
      <c r="I527" s="87"/>
      <c r="J527" s="87"/>
      <c r="L527" s="104"/>
      <c r="M527" s="104"/>
      <c r="N527" s="104"/>
    </row>
    <row r="528" spans="1:14" x14ac:dyDescent="0.2">
      <c r="A528" s="87"/>
      <c r="B528" s="87"/>
      <c r="C528" s="87"/>
      <c r="D528" s="247"/>
      <c r="E528" s="86"/>
      <c r="F528" s="86"/>
      <c r="G528" s="86"/>
      <c r="H528" s="87"/>
      <c r="I528" s="87"/>
      <c r="J528" s="87"/>
      <c r="L528" s="104"/>
      <c r="M528" s="104"/>
      <c r="N528" s="104"/>
    </row>
    <row r="529" spans="1:14" x14ac:dyDescent="0.2">
      <c r="A529" s="87"/>
      <c r="B529" s="87"/>
      <c r="C529" s="87"/>
      <c r="D529" s="247"/>
      <c r="E529" s="86"/>
      <c r="F529" s="86"/>
      <c r="G529" s="86"/>
      <c r="H529" s="87"/>
      <c r="I529" s="87"/>
      <c r="J529" s="87"/>
      <c r="L529" s="104"/>
      <c r="M529" s="104"/>
      <c r="N529" s="104"/>
    </row>
    <row r="530" spans="1:14" x14ac:dyDescent="0.2">
      <c r="A530" s="87"/>
      <c r="B530" s="87"/>
      <c r="C530" s="87"/>
      <c r="D530" s="247"/>
      <c r="E530" s="86"/>
      <c r="F530" s="86"/>
      <c r="G530" s="86"/>
      <c r="H530" s="87"/>
      <c r="I530" s="87"/>
      <c r="J530" s="87"/>
      <c r="L530" s="104"/>
      <c r="M530" s="104"/>
      <c r="N530" s="104"/>
    </row>
    <row r="531" spans="1:14" x14ac:dyDescent="0.2">
      <c r="A531" s="87"/>
      <c r="B531" s="87"/>
      <c r="C531" s="87"/>
      <c r="D531" s="247"/>
      <c r="E531" s="86"/>
      <c r="F531" s="86"/>
      <c r="G531" s="86"/>
      <c r="H531" s="87"/>
      <c r="I531" s="87"/>
      <c r="J531" s="87"/>
      <c r="L531" s="104"/>
      <c r="M531" s="104"/>
      <c r="N531" s="104"/>
    </row>
    <row r="532" spans="1:14" x14ac:dyDescent="0.2">
      <c r="A532" s="87"/>
      <c r="B532" s="87"/>
      <c r="C532" s="87"/>
      <c r="D532" s="247"/>
      <c r="E532" s="86"/>
      <c r="F532" s="86"/>
      <c r="G532" s="86"/>
      <c r="H532" s="87"/>
      <c r="I532" s="87"/>
      <c r="J532" s="87"/>
      <c r="L532" s="104"/>
      <c r="M532" s="104"/>
      <c r="N532" s="104"/>
    </row>
    <row r="533" spans="1:14" x14ac:dyDescent="0.2">
      <c r="A533" s="87"/>
      <c r="B533" s="87"/>
      <c r="C533" s="87"/>
      <c r="D533" s="247"/>
      <c r="E533" s="86"/>
      <c r="F533" s="86"/>
      <c r="G533" s="86"/>
      <c r="H533" s="87"/>
      <c r="I533" s="87"/>
      <c r="J533" s="87"/>
      <c r="L533" s="104"/>
      <c r="M533" s="104"/>
      <c r="N533" s="104"/>
    </row>
    <row r="534" spans="1:14" x14ac:dyDescent="0.2">
      <c r="A534" s="87"/>
      <c r="B534" s="87"/>
      <c r="C534" s="87"/>
      <c r="D534" s="247"/>
      <c r="E534" s="86"/>
      <c r="F534" s="86"/>
      <c r="G534" s="86"/>
      <c r="H534" s="87"/>
      <c r="I534" s="87"/>
      <c r="J534" s="87"/>
      <c r="L534" s="104"/>
      <c r="M534" s="104"/>
      <c r="N534" s="104"/>
    </row>
    <row r="535" spans="1:14" x14ac:dyDescent="0.2">
      <c r="A535" s="87"/>
      <c r="B535" s="87"/>
      <c r="C535" s="87"/>
      <c r="D535" s="247"/>
      <c r="E535" s="86"/>
      <c r="F535" s="86"/>
      <c r="G535" s="86"/>
      <c r="H535" s="87"/>
      <c r="I535" s="87"/>
      <c r="J535" s="87"/>
      <c r="L535" s="104"/>
      <c r="M535" s="104"/>
      <c r="N535" s="104"/>
    </row>
    <row r="536" spans="1:14" x14ac:dyDescent="0.2">
      <c r="A536" s="87"/>
      <c r="B536" s="87"/>
      <c r="C536" s="87"/>
      <c r="D536" s="247"/>
      <c r="E536" s="86"/>
      <c r="F536" s="86"/>
      <c r="G536" s="86"/>
      <c r="H536" s="87"/>
      <c r="I536" s="87"/>
      <c r="J536" s="87"/>
      <c r="L536" s="104"/>
      <c r="M536" s="104"/>
      <c r="N536" s="104"/>
    </row>
    <row r="537" spans="1:14" x14ac:dyDescent="0.2">
      <c r="A537" s="87"/>
      <c r="B537" s="87"/>
      <c r="C537" s="87"/>
      <c r="D537" s="247"/>
      <c r="E537" s="86"/>
      <c r="F537" s="86"/>
      <c r="G537" s="86"/>
      <c r="H537" s="87"/>
      <c r="I537" s="87"/>
      <c r="J537" s="87"/>
      <c r="L537" s="104"/>
      <c r="M537" s="104"/>
      <c r="N537" s="104"/>
    </row>
    <row r="538" spans="1:14" x14ac:dyDescent="0.2">
      <c r="A538" s="87"/>
      <c r="B538" s="87"/>
      <c r="C538" s="87"/>
      <c r="D538" s="247"/>
      <c r="E538" s="86"/>
      <c r="F538" s="86"/>
      <c r="G538" s="86"/>
      <c r="H538" s="87"/>
      <c r="I538" s="87"/>
      <c r="J538" s="87"/>
      <c r="L538" s="104"/>
      <c r="M538" s="104"/>
      <c r="N538" s="104"/>
    </row>
    <row r="539" spans="1:14" x14ac:dyDescent="0.2">
      <c r="A539" s="87"/>
      <c r="B539" s="87"/>
      <c r="C539" s="87"/>
      <c r="D539" s="247"/>
      <c r="E539" s="86"/>
      <c r="F539" s="86"/>
      <c r="G539" s="86"/>
      <c r="H539" s="87"/>
      <c r="I539" s="87"/>
      <c r="J539" s="87"/>
      <c r="L539" s="104"/>
      <c r="M539" s="104"/>
      <c r="N539" s="104"/>
    </row>
    <row r="540" spans="1:14" x14ac:dyDescent="0.2">
      <c r="A540" s="87"/>
      <c r="B540" s="87"/>
      <c r="C540" s="87"/>
      <c r="D540" s="247"/>
      <c r="E540" s="86"/>
      <c r="F540" s="86"/>
      <c r="G540" s="86"/>
      <c r="H540" s="87"/>
      <c r="I540" s="87"/>
      <c r="J540" s="87"/>
      <c r="L540" s="104"/>
      <c r="M540" s="104"/>
      <c r="N540" s="104"/>
    </row>
    <row r="541" spans="1:14" x14ac:dyDescent="0.2">
      <c r="A541" s="87"/>
      <c r="B541" s="87"/>
      <c r="C541" s="87"/>
      <c r="D541" s="247"/>
      <c r="E541" s="86"/>
      <c r="F541" s="86"/>
      <c r="G541" s="86"/>
      <c r="H541" s="87"/>
      <c r="I541" s="87"/>
      <c r="J541" s="87"/>
      <c r="L541" s="104"/>
      <c r="M541" s="104"/>
      <c r="N541" s="104"/>
    </row>
    <row r="542" spans="1:14" x14ac:dyDescent="0.2">
      <c r="A542" s="87"/>
      <c r="B542" s="87"/>
      <c r="C542" s="87"/>
      <c r="D542" s="247"/>
      <c r="E542" s="86"/>
      <c r="F542" s="86"/>
      <c r="G542" s="86"/>
      <c r="H542" s="87"/>
      <c r="I542" s="87"/>
      <c r="J542" s="87"/>
      <c r="L542" s="104"/>
      <c r="M542" s="104"/>
      <c r="N542" s="104"/>
    </row>
    <row r="543" spans="1:14" x14ac:dyDescent="0.2">
      <c r="A543" s="87"/>
      <c r="B543" s="87"/>
      <c r="C543" s="87"/>
      <c r="D543" s="247"/>
      <c r="E543" s="86"/>
      <c r="F543" s="86"/>
      <c r="G543" s="86"/>
      <c r="H543" s="87"/>
      <c r="I543" s="87"/>
      <c r="J543" s="87"/>
      <c r="L543" s="104"/>
      <c r="M543" s="104"/>
      <c r="N543" s="104"/>
    </row>
    <row r="544" spans="1:14" x14ac:dyDescent="0.2">
      <c r="A544" s="87"/>
      <c r="B544" s="87"/>
      <c r="C544" s="87"/>
      <c r="D544" s="247"/>
      <c r="E544" s="86"/>
      <c r="F544" s="86"/>
      <c r="G544" s="86"/>
      <c r="H544" s="87"/>
      <c r="I544" s="87"/>
      <c r="J544" s="87"/>
      <c r="L544" s="104"/>
      <c r="M544" s="104"/>
      <c r="N544" s="104"/>
    </row>
    <row r="545" spans="1:14" x14ac:dyDescent="0.2">
      <c r="A545" s="87"/>
      <c r="B545" s="87"/>
      <c r="C545" s="87"/>
      <c r="D545" s="247"/>
      <c r="E545" s="86"/>
      <c r="F545" s="86"/>
      <c r="G545" s="86"/>
      <c r="H545" s="87"/>
      <c r="I545" s="87"/>
      <c r="J545" s="87"/>
      <c r="L545" s="104"/>
      <c r="M545" s="104"/>
      <c r="N545" s="104"/>
    </row>
    <row r="546" spans="1:14" x14ac:dyDescent="0.2">
      <c r="A546" s="87"/>
      <c r="B546" s="87"/>
      <c r="C546" s="87"/>
      <c r="D546" s="247"/>
      <c r="E546" s="86"/>
      <c r="F546" s="86"/>
      <c r="G546" s="86"/>
      <c r="H546" s="87"/>
      <c r="I546" s="87"/>
      <c r="J546" s="87"/>
      <c r="L546" s="104"/>
      <c r="M546" s="104"/>
      <c r="N546" s="104"/>
    </row>
    <row r="547" spans="1:14" x14ac:dyDescent="0.2">
      <c r="A547" s="87"/>
      <c r="B547" s="87"/>
      <c r="C547" s="87"/>
      <c r="D547" s="247"/>
      <c r="E547" s="86"/>
      <c r="F547" s="86"/>
      <c r="G547" s="86"/>
      <c r="H547" s="87"/>
      <c r="I547" s="87"/>
      <c r="J547" s="87"/>
      <c r="L547" s="104"/>
      <c r="M547" s="104"/>
      <c r="N547" s="104"/>
    </row>
    <row r="548" spans="1:14" x14ac:dyDescent="0.2">
      <c r="A548" s="87"/>
      <c r="B548" s="87"/>
      <c r="C548" s="87"/>
      <c r="D548" s="247"/>
      <c r="E548" s="86"/>
      <c r="F548" s="86"/>
      <c r="G548" s="86"/>
      <c r="H548" s="87"/>
      <c r="I548" s="87"/>
      <c r="J548" s="87"/>
      <c r="L548" s="104"/>
      <c r="M548" s="104"/>
      <c r="N548" s="104"/>
    </row>
    <row r="549" spans="1:14" x14ac:dyDescent="0.2">
      <c r="A549" s="87"/>
      <c r="B549" s="87"/>
      <c r="C549" s="87"/>
      <c r="D549" s="247"/>
      <c r="E549" s="86"/>
      <c r="F549" s="86"/>
      <c r="G549" s="86"/>
      <c r="H549" s="87"/>
      <c r="I549" s="87"/>
      <c r="J549" s="87"/>
      <c r="L549" s="104"/>
      <c r="M549" s="104"/>
      <c r="N549" s="104"/>
    </row>
    <row r="550" spans="1:14" x14ac:dyDescent="0.2">
      <c r="A550" s="87"/>
      <c r="B550" s="87"/>
      <c r="C550" s="87"/>
      <c r="D550" s="247"/>
      <c r="E550" s="86"/>
      <c r="F550" s="86"/>
      <c r="G550" s="86"/>
      <c r="H550" s="87"/>
      <c r="I550" s="87"/>
      <c r="J550" s="87"/>
      <c r="L550" s="104"/>
      <c r="M550" s="104"/>
      <c r="N550" s="104"/>
    </row>
    <row r="551" spans="1:14" x14ac:dyDescent="0.2">
      <c r="A551" s="87"/>
      <c r="B551" s="87"/>
      <c r="C551" s="87"/>
      <c r="D551" s="247"/>
      <c r="E551" s="86"/>
      <c r="F551" s="86"/>
      <c r="G551" s="86"/>
      <c r="H551" s="87"/>
      <c r="I551" s="87"/>
      <c r="J551" s="87"/>
      <c r="L551" s="104"/>
      <c r="M551" s="104"/>
      <c r="N551" s="104"/>
    </row>
    <row r="552" spans="1:14" x14ac:dyDescent="0.2">
      <c r="A552" s="87"/>
      <c r="B552" s="87"/>
      <c r="C552" s="87"/>
      <c r="D552" s="247"/>
      <c r="E552" s="86"/>
      <c r="F552" s="86"/>
      <c r="G552" s="86"/>
      <c r="H552" s="87"/>
      <c r="I552" s="87"/>
      <c r="J552" s="87"/>
      <c r="L552" s="104"/>
      <c r="M552" s="104"/>
      <c r="N552" s="104"/>
    </row>
    <row r="553" spans="1:14" x14ac:dyDescent="0.2">
      <c r="A553" s="87"/>
      <c r="B553" s="87"/>
      <c r="C553" s="87"/>
      <c r="D553" s="247"/>
      <c r="E553" s="86"/>
      <c r="F553" s="86"/>
      <c r="G553" s="86"/>
      <c r="H553" s="87"/>
      <c r="I553" s="87"/>
      <c r="J553" s="87"/>
      <c r="L553" s="104"/>
      <c r="M553" s="104"/>
      <c r="N553" s="104"/>
    </row>
    <row r="554" spans="1:14" x14ac:dyDescent="0.2">
      <c r="A554" s="87"/>
      <c r="B554" s="87"/>
      <c r="C554" s="87"/>
      <c r="D554" s="247"/>
      <c r="E554" s="86"/>
      <c r="F554" s="86"/>
      <c r="G554" s="86"/>
      <c r="H554" s="87"/>
      <c r="I554" s="87"/>
      <c r="J554" s="87"/>
      <c r="L554" s="104"/>
      <c r="M554" s="104"/>
      <c r="N554" s="104"/>
    </row>
    <row r="555" spans="1:14" x14ac:dyDescent="0.2">
      <c r="A555" s="87"/>
      <c r="B555" s="87"/>
      <c r="C555" s="87"/>
      <c r="D555" s="247"/>
      <c r="E555" s="86"/>
      <c r="F555" s="86"/>
      <c r="G555" s="86"/>
      <c r="H555" s="87"/>
      <c r="I555" s="87"/>
      <c r="J555" s="87"/>
      <c r="L555" s="104"/>
      <c r="M555" s="104"/>
      <c r="N555" s="104"/>
    </row>
    <row r="556" spans="1:14" x14ac:dyDescent="0.2">
      <c r="A556" s="87"/>
      <c r="B556" s="87"/>
      <c r="C556" s="87"/>
      <c r="D556" s="247"/>
      <c r="E556" s="86"/>
      <c r="F556" s="86"/>
      <c r="G556" s="86"/>
      <c r="H556" s="87"/>
      <c r="I556" s="87"/>
      <c r="J556" s="87"/>
      <c r="L556" s="104"/>
      <c r="M556" s="104"/>
      <c r="N556" s="104"/>
    </row>
    <row r="557" spans="1:14" x14ac:dyDescent="0.2">
      <c r="A557" s="87"/>
      <c r="B557" s="87"/>
      <c r="C557" s="87"/>
      <c r="D557" s="247"/>
      <c r="E557" s="86"/>
      <c r="F557" s="86"/>
      <c r="G557" s="86"/>
      <c r="H557" s="87"/>
      <c r="I557" s="87"/>
      <c r="J557" s="87"/>
      <c r="L557" s="104"/>
      <c r="M557" s="104"/>
      <c r="N557" s="104"/>
    </row>
    <row r="558" spans="1:14" x14ac:dyDescent="0.2">
      <c r="A558" s="87"/>
      <c r="B558" s="87"/>
      <c r="C558" s="87"/>
      <c r="D558" s="247"/>
      <c r="E558" s="86"/>
      <c r="F558" s="86"/>
      <c r="G558" s="86"/>
      <c r="H558" s="87"/>
      <c r="I558" s="87"/>
      <c r="J558" s="87"/>
      <c r="L558" s="104"/>
      <c r="M558" s="104"/>
      <c r="N558" s="104"/>
    </row>
    <row r="559" spans="1:14" x14ac:dyDescent="0.2">
      <c r="A559" s="87"/>
      <c r="B559" s="87"/>
      <c r="C559" s="87"/>
      <c r="D559" s="247"/>
      <c r="E559" s="86"/>
      <c r="F559" s="86"/>
      <c r="G559" s="86"/>
      <c r="H559" s="87"/>
      <c r="I559" s="87"/>
      <c r="J559" s="87"/>
      <c r="L559" s="104"/>
      <c r="M559" s="104"/>
      <c r="N559" s="104"/>
    </row>
    <row r="560" spans="1:14" x14ac:dyDescent="0.2">
      <c r="A560" s="87"/>
      <c r="B560" s="87"/>
      <c r="C560" s="87"/>
      <c r="D560" s="247"/>
      <c r="E560" s="86"/>
      <c r="F560" s="86"/>
      <c r="G560" s="86"/>
      <c r="H560" s="87"/>
      <c r="I560" s="87"/>
      <c r="J560" s="87"/>
      <c r="L560" s="104"/>
      <c r="M560" s="104"/>
      <c r="N560" s="104"/>
    </row>
    <row r="561" spans="1:14" x14ac:dyDescent="0.2">
      <c r="A561" s="87"/>
      <c r="B561" s="87"/>
      <c r="C561" s="87"/>
      <c r="D561" s="247"/>
      <c r="E561" s="86"/>
      <c r="F561" s="86"/>
      <c r="G561" s="86"/>
      <c r="H561" s="87"/>
      <c r="I561" s="87"/>
      <c r="J561" s="87"/>
      <c r="L561" s="104"/>
      <c r="M561" s="104"/>
      <c r="N561" s="104"/>
    </row>
    <row r="562" spans="1:14" x14ac:dyDescent="0.2">
      <c r="A562" s="87"/>
      <c r="B562" s="87"/>
      <c r="C562" s="87"/>
      <c r="D562" s="247"/>
      <c r="E562" s="86"/>
      <c r="F562" s="86"/>
      <c r="G562" s="86"/>
      <c r="H562" s="87"/>
      <c r="I562" s="87"/>
      <c r="J562" s="87"/>
      <c r="L562" s="104"/>
      <c r="M562" s="104"/>
      <c r="N562" s="104"/>
    </row>
    <row r="563" spans="1:14" x14ac:dyDescent="0.2">
      <c r="A563" s="87"/>
      <c r="B563" s="87"/>
      <c r="C563" s="87"/>
      <c r="D563" s="247"/>
      <c r="E563" s="86"/>
      <c r="F563" s="86"/>
      <c r="G563" s="86"/>
      <c r="H563" s="87"/>
      <c r="I563" s="87"/>
      <c r="J563" s="87"/>
      <c r="L563" s="104"/>
      <c r="M563" s="104"/>
      <c r="N563" s="104"/>
    </row>
    <row r="564" spans="1:14" x14ac:dyDescent="0.2">
      <c r="A564" s="87"/>
      <c r="B564" s="87"/>
      <c r="C564" s="87"/>
      <c r="D564" s="247"/>
      <c r="E564" s="86"/>
      <c r="F564" s="86"/>
      <c r="G564" s="86"/>
      <c r="H564" s="87"/>
      <c r="I564" s="87"/>
      <c r="J564" s="87"/>
      <c r="L564" s="104"/>
      <c r="M564" s="104"/>
      <c r="N564" s="104"/>
    </row>
    <row r="565" spans="1:14" x14ac:dyDescent="0.2">
      <c r="A565" s="87"/>
      <c r="B565" s="87"/>
      <c r="C565" s="87"/>
      <c r="D565" s="247"/>
      <c r="E565" s="86"/>
      <c r="F565" s="86"/>
      <c r="G565" s="86"/>
      <c r="H565" s="87"/>
      <c r="I565" s="87"/>
      <c r="J565" s="87"/>
      <c r="L565" s="104"/>
      <c r="M565" s="104"/>
      <c r="N565" s="104"/>
    </row>
    <row r="566" spans="1:14" x14ac:dyDescent="0.2">
      <c r="A566" s="87"/>
      <c r="B566" s="87"/>
      <c r="C566" s="87"/>
      <c r="D566" s="247"/>
      <c r="E566" s="86"/>
      <c r="F566" s="86"/>
      <c r="G566" s="86"/>
      <c r="H566" s="87"/>
      <c r="I566" s="87"/>
      <c r="J566" s="87"/>
      <c r="L566" s="104"/>
      <c r="M566" s="104"/>
      <c r="N566" s="104"/>
    </row>
    <row r="567" spans="1:14" x14ac:dyDescent="0.2">
      <c r="A567" s="87"/>
      <c r="B567" s="87"/>
      <c r="C567" s="87"/>
      <c r="D567" s="247"/>
      <c r="E567" s="86"/>
      <c r="F567" s="86"/>
      <c r="G567" s="86"/>
      <c r="H567" s="87"/>
      <c r="I567" s="87"/>
      <c r="J567" s="87"/>
      <c r="L567" s="104"/>
      <c r="M567" s="104"/>
      <c r="N567" s="104"/>
    </row>
    <row r="568" spans="1:14" x14ac:dyDescent="0.2">
      <c r="A568" s="87"/>
      <c r="B568" s="87"/>
      <c r="C568" s="87"/>
      <c r="D568" s="247"/>
      <c r="E568" s="86"/>
      <c r="F568" s="86"/>
      <c r="G568" s="86"/>
      <c r="H568" s="87"/>
      <c r="I568" s="87"/>
      <c r="J568" s="87"/>
      <c r="L568" s="104"/>
      <c r="M568" s="104"/>
      <c r="N568" s="104"/>
    </row>
    <row r="569" spans="1:14" x14ac:dyDescent="0.2">
      <c r="A569" s="87"/>
      <c r="B569" s="87"/>
      <c r="C569" s="87"/>
      <c r="D569" s="247"/>
      <c r="E569" s="86"/>
      <c r="F569" s="86"/>
      <c r="G569" s="86"/>
      <c r="H569" s="87"/>
      <c r="I569" s="87"/>
      <c r="J569" s="87"/>
      <c r="L569" s="104"/>
      <c r="M569" s="104"/>
      <c r="N569" s="104"/>
    </row>
    <row r="570" spans="1:14" x14ac:dyDescent="0.2">
      <c r="A570" s="87"/>
      <c r="B570" s="87"/>
      <c r="C570" s="87"/>
      <c r="D570" s="247"/>
      <c r="E570" s="86"/>
      <c r="F570" s="86"/>
      <c r="G570" s="86"/>
      <c r="H570" s="87"/>
      <c r="I570" s="87"/>
      <c r="J570" s="87"/>
      <c r="L570" s="104"/>
      <c r="M570" s="104"/>
      <c r="N570" s="104"/>
    </row>
    <row r="571" spans="1:14" x14ac:dyDescent="0.2">
      <c r="A571" s="87"/>
      <c r="B571" s="87"/>
      <c r="C571" s="87"/>
      <c r="D571" s="247"/>
      <c r="E571" s="86"/>
      <c r="F571" s="86"/>
      <c r="G571" s="86"/>
      <c r="H571" s="87"/>
      <c r="I571" s="87"/>
      <c r="J571" s="87"/>
      <c r="L571" s="104"/>
      <c r="M571" s="104"/>
      <c r="N571" s="104"/>
    </row>
    <row r="572" spans="1:14" x14ac:dyDescent="0.2">
      <c r="A572" s="87"/>
      <c r="B572" s="87"/>
      <c r="C572" s="87"/>
      <c r="D572" s="247"/>
      <c r="E572" s="86"/>
      <c r="F572" s="86"/>
      <c r="G572" s="86"/>
      <c r="H572" s="87"/>
      <c r="I572" s="87"/>
      <c r="J572" s="87"/>
      <c r="L572" s="104"/>
      <c r="M572" s="104"/>
      <c r="N572" s="104"/>
    </row>
    <row r="573" spans="1:14" x14ac:dyDescent="0.2">
      <c r="A573" s="87"/>
      <c r="B573" s="87"/>
      <c r="C573" s="87"/>
      <c r="D573" s="247"/>
      <c r="E573" s="86"/>
      <c r="F573" s="86"/>
      <c r="G573" s="86"/>
      <c r="H573" s="87"/>
      <c r="I573" s="87"/>
      <c r="J573" s="87"/>
      <c r="L573" s="104"/>
      <c r="M573" s="104"/>
      <c r="N573" s="104"/>
    </row>
    <row r="574" spans="1:14" x14ac:dyDescent="0.2">
      <c r="A574" s="87"/>
      <c r="B574" s="87"/>
      <c r="C574" s="87"/>
      <c r="D574" s="247"/>
      <c r="E574" s="86"/>
      <c r="F574" s="86"/>
      <c r="G574" s="86"/>
      <c r="H574" s="87"/>
      <c r="I574" s="87"/>
      <c r="J574" s="87"/>
      <c r="L574" s="104"/>
      <c r="M574" s="104"/>
      <c r="N574" s="104"/>
    </row>
    <row r="575" spans="1:14" x14ac:dyDescent="0.2">
      <c r="A575" s="87"/>
      <c r="B575" s="87"/>
      <c r="C575" s="87"/>
      <c r="D575" s="247"/>
      <c r="E575" s="86"/>
      <c r="F575" s="86"/>
      <c r="G575" s="86"/>
      <c r="H575" s="87"/>
      <c r="I575" s="87"/>
      <c r="J575" s="87"/>
      <c r="L575" s="104"/>
      <c r="M575" s="104"/>
      <c r="N575" s="104"/>
    </row>
    <row r="576" spans="1:14" x14ac:dyDescent="0.2">
      <c r="A576" s="87"/>
      <c r="B576" s="87"/>
      <c r="C576" s="87"/>
      <c r="D576" s="247"/>
      <c r="E576" s="86"/>
      <c r="F576" s="86"/>
      <c r="G576" s="86"/>
      <c r="H576" s="87"/>
      <c r="I576" s="87"/>
      <c r="J576" s="87"/>
      <c r="L576" s="104"/>
      <c r="M576" s="104"/>
      <c r="N576" s="104"/>
    </row>
    <row r="577" spans="1:14" x14ac:dyDescent="0.2">
      <c r="A577" s="87"/>
      <c r="B577" s="87"/>
      <c r="C577" s="87"/>
      <c r="D577" s="247"/>
      <c r="E577" s="86"/>
      <c r="F577" s="86"/>
      <c r="G577" s="86"/>
      <c r="H577" s="87"/>
      <c r="I577" s="87"/>
      <c r="J577" s="87"/>
      <c r="L577" s="104"/>
      <c r="M577" s="104"/>
      <c r="N577" s="104"/>
    </row>
    <row r="578" spans="1:14" x14ac:dyDescent="0.2">
      <c r="A578" s="87"/>
      <c r="B578" s="87"/>
      <c r="C578" s="87"/>
      <c r="D578" s="247"/>
      <c r="E578" s="86"/>
      <c r="F578" s="86"/>
      <c r="G578" s="86"/>
      <c r="H578" s="87"/>
      <c r="I578" s="87"/>
      <c r="J578" s="87"/>
      <c r="L578" s="104"/>
      <c r="M578" s="104"/>
      <c r="N578" s="104"/>
    </row>
    <row r="579" spans="1:14" x14ac:dyDescent="0.2">
      <c r="A579" s="87"/>
      <c r="B579" s="87"/>
      <c r="C579" s="87"/>
      <c r="D579" s="247"/>
      <c r="E579" s="86"/>
      <c r="F579" s="86"/>
      <c r="G579" s="86"/>
      <c r="H579" s="87"/>
      <c r="I579" s="87"/>
      <c r="J579" s="87"/>
      <c r="L579" s="104"/>
      <c r="M579" s="104"/>
      <c r="N579" s="104"/>
    </row>
    <row r="580" spans="1:14" x14ac:dyDescent="0.2">
      <c r="A580" s="87"/>
      <c r="B580" s="87"/>
      <c r="C580" s="87"/>
      <c r="D580" s="247"/>
      <c r="E580" s="86"/>
      <c r="F580" s="86"/>
      <c r="G580" s="86"/>
      <c r="H580" s="87"/>
      <c r="I580" s="87"/>
      <c r="J580" s="87"/>
      <c r="L580" s="104"/>
      <c r="M580" s="104"/>
      <c r="N580" s="104"/>
    </row>
    <row r="581" spans="1:14" x14ac:dyDescent="0.2">
      <c r="A581" s="87"/>
      <c r="B581" s="87"/>
      <c r="C581" s="87"/>
      <c r="D581" s="247"/>
      <c r="E581" s="86"/>
      <c r="F581" s="86"/>
      <c r="G581" s="86"/>
      <c r="H581" s="87"/>
      <c r="I581" s="87"/>
      <c r="J581" s="87"/>
      <c r="L581" s="104"/>
      <c r="M581" s="104"/>
      <c r="N581" s="104"/>
    </row>
    <row r="582" spans="1:14" x14ac:dyDescent="0.2">
      <c r="A582" s="87"/>
      <c r="B582" s="87"/>
      <c r="C582" s="87"/>
      <c r="D582" s="247"/>
      <c r="E582" s="86"/>
      <c r="F582" s="86"/>
      <c r="G582" s="86"/>
      <c r="H582" s="87"/>
      <c r="I582" s="87"/>
      <c r="J582" s="87"/>
      <c r="L582" s="104"/>
      <c r="M582" s="104"/>
      <c r="N582" s="104"/>
    </row>
    <row r="583" spans="1:14" x14ac:dyDescent="0.2">
      <c r="A583" s="87"/>
      <c r="B583" s="87"/>
      <c r="C583" s="87"/>
      <c r="D583" s="247"/>
      <c r="E583" s="86"/>
      <c r="F583" s="86"/>
      <c r="G583" s="86"/>
      <c r="H583" s="87"/>
      <c r="I583" s="87"/>
      <c r="J583" s="87"/>
      <c r="L583" s="104"/>
      <c r="M583" s="104"/>
      <c r="N583" s="104"/>
    </row>
    <row r="584" spans="1:14" x14ac:dyDescent="0.2">
      <c r="A584" s="87"/>
      <c r="B584" s="87"/>
      <c r="C584" s="87"/>
      <c r="D584" s="247"/>
      <c r="E584" s="86"/>
      <c r="F584" s="86"/>
      <c r="G584" s="86"/>
      <c r="H584" s="87"/>
      <c r="I584" s="87"/>
      <c r="J584" s="87"/>
      <c r="L584" s="104"/>
      <c r="M584" s="104"/>
      <c r="N584" s="104"/>
    </row>
    <row r="585" spans="1:14" x14ac:dyDescent="0.2">
      <c r="A585" s="87"/>
      <c r="B585" s="87"/>
      <c r="C585" s="87"/>
      <c r="D585" s="247"/>
      <c r="E585" s="86"/>
      <c r="F585" s="86"/>
      <c r="G585" s="86"/>
      <c r="H585" s="87"/>
      <c r="I585" s="87"/>
      <c r="J585" s="87"/>
      <c r="L585" s="104"/>
      <c r="M585" s="104"/>
      <c r="N585" s="104"/>
    </row>
    <row r="586" spans="1:14" x14ac:dyDescent="0.2">
      <c r="A586" s="87"/>
      <c r="B586" s="87"/>
      <c r="C586" s="87"/>
      <c r="D586" s="247"/>
      <c r="E586" s="86"/>
      <c r="F586" s="86"/>
      <c r="G586" s="86"/>
      <c r="H586" s="87"/>
      <c r="I586" s="87"/>
      <c r="J586" s="87"/>
      <c r="L586" s="104"/>
      <c r="M586" s="104"/>
      <c r="N586" s="104"/>
    </row>
    <row r="587" spans="1:14" x14ac:dyDescent="0.2">
      <c r="A587" s="87"/>
      <c r="B587" s="87"/>
      <c r="C587" s="87"/>
      <c r="D587" s="247"/>
      <c r="E587" s="86"/>
      <c r="F587" s="86"/>
      <c r="G587" s="86"/>
      <c r="H587" s="87"/>
      <c r="I587" s="87"/>
      <c r="J587" s="87"/>
      <c r="L587" s="104"/>
      <c r="M587" s="104"/>
      <c r="N587" s="104"/>
    </row>
    <row r="588" spans="1:14" x14ac:dyDescent="0.2">
      <c r="A588" s="87"/>
      <c r="B588" s="87"/>
      <c r="C588" s="87"/>
      <c r="D588" s="247"/>
      <c r="E588" s="86"/>
      <c r="F588" s="86"/>
      <c r="G588" s="86"/>
      <c r="H588" s="87"/>
      <c r="I588" s="87"/>
      <c r="J588" s="87"/>
      <c r="L588" s="104"/>
      <c r="M588" s="104"/>
      <c r="N588" s="104"/>
    </row>
    <row r="589" spans="1:14" x14ac:dyDescent="0.2">
      <c r="A589" s="87"/>
      <c r="B589" s="87"/>
      <c r="C589" s="87"/>
      <c r="D589" s="247"/>
      <c r="E589" s="86"/>
      <c r="F589" s="86"/>
      <c r="G589" s="86"/>
      <c r="H589" s="87"/>
      <c r="I589" s="87"/>
      <c r="J589" s="87"/>
      <c r="L589" s="104"/>
      <c r="M589" s="104"/>
      <c r="N589" s="104"/>
    </row>
    <row r="590" spans="1:14" x14ac:dyDescent="0.2">
      <c r="A590" s="87"/>
      <c r="B590" s="87"/>
      <c r="C590" s="87"/>
      <c r="D590" s="247"/>
      <c r="E590" s="86"/>
      <c r="F590" s="86"/>
      <c r="G590" s="86"/>
      <c r="H590" s="87"/>
      <c r="I590" s="87"/>
      <c r="J590" s="87"/>
      <c r="L590" s="104"/>
      <c r="M590" s="104"/>
      <c r="N590" s="104"/>
    </row>
    <row r="591" spans="1:14" x14ac:dyDescent="0.2">
      <c r="A591" s="87"/>
      <c r="B591" s="87"/>
      <c r="C591" s="87"/>
      <c r="D591" s="247"/>
      <c r="E591" s="86"/>
      <c r="F591" s="86"/>
      <c r="G591" s="86"/>
      <c r="H591" s="87"/>
      <c r="I591" s="87"/>
      <c r="J591" s="87"/>
      <c r="L591" s="104"/>
      <c r="M591" s="104"/>
      <c r="N591" s="104"/>
    </row>
    <row r="592" spans="1:14" x14ac:dyDescent="0.2">
      <c r="A592" s="87"/>
      <c r="B592" s="87"/>
      <c r="C592" s="87"/>
      <c r="D592" s="247"/>
      <c r="E592" s="86"/>
      <c r="F592" s="86"/>
      <c r="G592" s="86"/>
      <c r="H592" s="87"/>
      <c r="I592" s="87"/>
      <c r="J592" s="87"/>
      <c r="L592" s="104"/>
      <c r="M592" s="104"/>
      <c r="N592" s="104"/>
    </row>
    <row r="593" spans="1:14" x14ac:dyDescent="0.2">
      <c r="A593" s="87"/>
      <c r="B593" s="87"/>
      <c r="C593" s="87"/>
      <c r="D593" s="247"/>
      <c r="E593" s="86"/>
      <c r="F593" s="86"/>
      <c r="G593" s="86"/>
      <c r="H593" s="87"/>
      <c r="I593" s="87"/>
      <c r="J593" s="87"/>
      <c r="L593" s="104"/>
      <c r="M593" s="104"/>
      <c r="N593" s="104"/>
    </row>
    <row r="594" spans="1:14" x14ac:dyDescent="0.2">
      <c r="A594" s="87"/>
      <c r="B594" s="87"/>
      <c r="C594" s="87"/>
      <c r="D594" s="247"/>
      <c r="E594" s="86"/>
      <c r="F594" s="86"/>
      <c r="G594" s="86"/>
      <c r="H594" s="87"/>
      <c r="I594" s="87"/>
      <c r="J594" s="87"/>
      <c r="L594" s="104"/>
      <c r="M594" s="104"/>
      <c r="N594" s="104"/>
    </row>
    <row r="595" spans="1:14" x14ac:dyDescent="0.2">
      <c r="A595" s="87"/>
      <c r="B595" s="87"/>
      <c r="C595" s="87"/>
      <c r="D595" s="247"/>
      <c r="E595" s="86"/>
      <c r="F595" s="86"/>
      <c r="G595" s="86"/>
      <c r="H595" s="87"/>
      <c r="I595" s="87"/>
      <c r="J595" s="87"/>
      <c r="L595" s="104"/>
      <c r="M595" s="104"/>
      <c r="N595" s="104"/>
    </row>
    <row r="596" spans="1:14" x14ac:dyDescent="0.2">
      <c r="A596" s="87"/>
      <c r="B596" s="87"/>
      <c r="C596" s="87"/>
      <c r="D596" s="247"/>
      <c r="E596" s="86"/>
      <c r="F596" s="86"/>
      <c r="G596" s="86"/>
      <c r="H596" s="87"/>
      <c r="I596" s="87"/>
      <c r="J596" s="87"/>
      <c r="L596" s="104"/>
      <c r="M596" s="104"/>
      <c r="N596" s="104"/>
    </row>
    <row r="597" spans="1:14" x14ac:dyDescent="0.2">
      <c r="A597" s="87"/>
      <c r="B597" s="87"/>
      <c r="C597" s="87"/>
      <c r="D597" s="247"/>
      <c r="E597" s="86"/>
      <c r="F597" s="86"/>
      <c r="G597" s="86"/>
      <c r="H597" s="87"/>
      <c r="I597" s="87"/>
      <c r="J597" s="87"/>
      <c r="L597" s="104"/>
      <c r="M597" s="104"/>
      <c r="N597" s="104"/>
    </row>
    <row r="598" spans="1:14" x14ac:dyDescent="0.2">
      <c r="A598" s="87"/>
      <c r="B598" s="87"/>
      <c r="C598" s="87"/>
      <c r="D598" s="247"/>
      <c r="E598" s="86"/>
      <c r="F598" s="86"/>
      <c r="G598" s="86"/>
      <c r="H598" s="87"/>
      <c r="I598" s="87"/>
      <c r="J598" s="87"/>
      <c r="L598" s="104"/>
      <c r="M598" s="104"/>
      <c r="N598" s="104"/>
    </row>
    <row r="599" spans="1:14" x14ac:dyDescent="0.2">
      <c r="A599" s="87"/>
      <c r="B599" s="87"/>
      <c r="C599" s="87"/>
      <c r="D599" s="247"/>
      <c r="E599" s="86"/>
      <c r="F599" s="86"/>
      <c r="G599" s="86"/>
      <c r="H599" s="87"/>
      <c r="I599" s="87"/>
      <c r="J599" s="87"/>
      <c r="L599" s="104"/>
      <c r="M599" s="104"/>
      <c r="N599" s="104"/>
    </row>
    <row r="600" spans="1:14" x14ac:dyDescent="0.2">
      <c r="A600" s="87"/>
      <c r="B600" s="87"/>
      <c r="C600" s="87"/>
      <c r="D600" s="247"/>
      <c r="E600" s="86"/>
      <c r="F600" s="86"/>
      <c r="G600" s="86"/>
      <c r="H600" s="87"/>
      <c r="I600" s="87"/>
      <c r="J600" s="87"/>
      <c r="L600" s="104"/>
      <c r="M600" s="104"/>
      <c r="N600" s="104"/>
    </row>
    <row r="601" spans="1:14" x14ac:dyDescent="0.2">
      <c r="A601" s="87"/>
      <c r="B601" s="87"/>
      <c r="C601" s="87"/>
      <c r="D601" s="247"/>
      <c r="E601" s="86"/>
      <c r="F601" s="86"/>
      <c r="G601" s="86"/>
      <c r="H601" s="87"/>
      <c r="I601" s="87"/>
      <c r="J601" s="87"/>
      <c r="L601" s="104"/>
      <c r="M601" s="104"/>
      <c r="N601" s="104"/>
    </row>
    <row r="602" spans="1:14" x14ac:dyDescent="0.2">
      <c r="A602" s="87"/>
      <c r="B602" s="87"/>
      <c r="C602" s="87"/>
      <c r="D602" s="247"/>
      <c r="E602" s="86"/>
      <c r="F602" s="86"/>
      <c r="G602" s="86"/>
      <c r="H602" s="87"/>
      <c r="I602" s="87"/>
      <c r="J602" s="87"/>
      <c r="L602" s="104"/>
      <c r="M602" s="104"/>
      <c r="N602" s="104"/>
    </row>
    <row r="603" spans="1:14" x14ac:dyDescent="0.2">
      <c r="A603" s="87"/>
      <c r="B603" s="87"/>
      <c r="C603" s="87"/>
      <c r="D603" s="247"/>
      <c r="E603" s="86"/>
      <c r="F603" s="86"/>
      <c r="G603" s="86"/>
      <c r="H603" s="87"/>
      <c r="I603" s="87"/>
      <c r="J603" s="87"/>
      <c r="L603" s="104"/>
      <c r="M603" s="104"/>
      <c r="N603" s="104"/>
    </row>
    <row r="604" spans="1:14" x14ac:dyDescent="0.2">
      <c r="A604" s="87"/>
      <c r="B604" s="87"/>
      <c r="C604" s="87"/>
      <c r="D604" s="247"/>
      <c r="E604" s="86"/>
      <c r="F604" s="86"/>
      <c r="G604" s="86"/>
      <c r="H604" s="87"/>
      <c r="I604" s="87"/>
      <c r="J604" s="87"/>
      <c r="L604" s="104"/>
      <c r="M604" s="104"/>
      <c r="N604" s="104"/>
    </row>
    <row r="605" spans="1:14" x14ac:dyDescent="0.2">
      <c r="A605" s="87"/>
      <c r="B605" s="87"/>
      <c r="C605" s="87"/>
      <c r="D605" s="247"/>
      <c r="E605" s="86"/>
      <c r="F605" s="86"/>
      <c r="G605" s="86"/>
      <c r="H605" s="87"/>
      <c r="I605" s="87"/>
      <c r="J605" s="87"/>
      <c r="L605" s="104"/>
      <c r="M605" s="104"/>
      <c r="N605" s="104"/>
    </row>
    <row r="606" spans="1:14" x14ac:dyDescent="0.2">
      <c r="A606" s="87"/>
      <c r="B606" s="87"/>
      <c r="C606" s="87"/>
      <c r="D606" s="247"/>
      <c r="E606" s="86"/>
      <c r="F606" s="86"/>
      <c r="G606" s="86"/>
      <c r="H606" s="87"/>
      <c r="I606" s="87"/>
      <c r="J606" s="87"/>
      <c r="L606" s="104"/>
      <c r="M606" s="104"/>
      <c r="N606" s="104"/>
    </row>
    <row r="607" spans="1:14" x14ac:dyDescent="0.2">
      <c r="L607" s="104"/>
      <c r="M607" s="104"/>
      <c r="N607" s="104"/>
    </row>
    <row r="608" spans="1:14" x14ac:dyDescent="0.2">
      <c r="L608" s="104"/>
      <c r="M608" s="104"/>
      <c r="N608" s="104"/>
    </row>
    <row r="609" spans="4:14" x14ac:dyDescent="0.2">
      <c r="L609" s="104"/>
      <c r="M609" s="104"/>
      <c r="N609" s="104"/>
    </row>
    <row r="610" spans="4:14" x14ac:dyDescent="0.2">
      <c r="D610" s="1"/>
      <c r="E610" s="1"/>
      <c r="F610" s="1"/>
      <c r="G610" s="1"/>
      <c r="L610" s="104"/>
      <c r="M610" s="104"/>
      <c r="N610" s="104"/>
    </row>
    <row r="611" spans="4:14" x14ac:dyDescent="0.2">
      <c r="D611" s="1"/>
      <c r="E611" s="1"/>
      <c r="F611" s="1"/>
      <c r="G611" s="1"/>
      <c r="L611" s="104"/>
      <c r="M611" s="104"/>
      <c r="N611" s="104"/>
    </row>
    <row r="612" spans="4:14" x14ac:dyDescent="0.2">
      <c r="D612" s="1"/>
      <c r="E612" s="1"/>
      <c r="F612" s="1"/>
      <c r="G612" s="1"/>
      <c r="L612" s="104"/>
      <c r="M612" s="104"/>
      <c r="N612" s="104"/>
    </row>
    <row r="613" spans="4:14" x14ac:dyDescent="0.2">
      <c r="D613" s="1"/>
      <c r="E613" s="1"/>
      <c r="F613" s="1"/>
      <c r="G613" s="1"/>
      <c r="L613" s="104"/>
      <c r="M613" s="104"/>
      <c r="N613" s="104"/>
    </row>
    <row r="614" spans="4:14" x14ac:dyDescent="0.2">
      <c r="D614" s="1"/>
      <c r="E614" s="1"/>
      <c r="F614" s="1"/>
      <c r="G614" s="1"/>
      <c r="L614" s="104"/>
      <c r="M614" s="104"/>
      <c r="N614" s="104"/>
    </row>
    <row r="615" spans="4:14" x14ac:dyDescent="0.2">
      <c r="D615" s="1"/>
      <c r="E615" s="1"/>
      <c r="F615" s="1"/>
      <c r="G615" s="1"/>
      <c r="L615" s="104"/>
      <c r="M615" s="104"/>
      <c r="N615" s="104"/>
    </row>
    <row r="616" spans="4:14" x14ac:dyDescent="0.2">
      <c r="D616" s="1"/>
      <c r="E616" s="1"/>
      <c r="F616" s="1"/>
      <c r="G616" s="1"/>
      <c r="L616" s="104"/>
      <c r="M616" s="104"/>
      <c r="N616" s="104"/>
    </row>
    <row r="617" spans="4:14" x14ac:dyDescent="0.2">
      <c r="D617" s="1"/>
      <c r="E617" s="1"/>
      <c r="F617" s="1"/>
      <c r="G617" s="1"/>
      <c r="L617" s="104"/>
      <c r="M617" s="104"/>
      <c r="N617" s="104"/>
    </row>
  </sheetData>
  <pageMargins left="0.70866141732283472" right="0.70866141732283472" top="0.74803149606299213" bottom="0.74803149606299213" header="0.31496062992125984" footer="0.31496062992125984"/>
  <pageSetup paperSize="9" scale="83" firstPageNumber="13" fitToHeight="0" orientation="portrait" useFirstPageNumber="1" r:id="rId1"/>
  <headerFooter>
    <oddHeader>&amp;LPříloha č. 2&amp;R
v tis. Kč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SF</vt:lpstr>
      <vt:lpstr>FRR</vt:lpstr>
      <vt:lpstr>návrh rozpočtu 2015</vt:lpstr>
      <vt:lpstr>příloha č. 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KVÍDEROVÁ Lenka</dc:creator>
  <cp:lastModifiedBy>KVÍDEROVÁ Lenka</cp:lastModifiedBy>
  <cp:lastPrinted>2014-11-21T08:20:06Z</cp:lastPrinted>
  <dcterms:created xsi:type="dcterms:W3CDTF">2014-06-16T09:39:49Z</dcterms:created>
  <dcterms:modified xsi:type="dcterms:W3CDTF">2014-11-21T08:30:48Z</dcterms:modified>
</cp:coreProperties>
</file>