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1340" windowHeight="6135"/>
  </bookViews>
  <sheets>
    <sheet name="List1" sheetId="1" r:id="rId1"/>
  </sheets>
  <externalReferences>
    <externalReference r:id="rId2"/>
  </externalReferences>
  <calcPr calcId="145621" calcMode="manual" calcCompleted="0" calcOnSave="0"/>
</workbook>
</file>

<file path=xl/calcChain.xml><?xml version="1.0" encoding="utf-8"?>
<calcChain xmlns="http://schemas.openxmlformats.org/spreadsheetml/2006/main">
  <c r="G102" i="1" l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D88" i="1"/>
  <c r="C88" i="1"/>
  <c r="G40" i="1" l="1"/>
  <c r="F40" i="1"/>
</calcChain>
</file>

<file path=xl/sharedStrings.xml><?xml version="1.0" encoding="utf-8"?>
<sst xmlns="http://schemas.openxmlformats.org/spreadsheetml/2006/main" count="440" uniqueCount="294">
  <si>
    <t>Zadavatel</t>
  </si>
  <si>
    <t>Název zakázky</t>
  </si>
  <si>
    <t>Vybraný uchazeč</t>
  </si>
  <si>
    <t>Cena při výběru</t>
  </si>
  <si>
    <t>Úroveň spolupráce</t>
  </si>
  <si>
    <t>Dodržení termínu a kvality práce</t>
  </si>
  <si>
    <t>Rok vypracování projektu (pokud byl pro akci zpracován)</t>
  </si>
  <si>
    <t>Poznámka</t>
  </si>
  <si>
    <t xml:space="preserve">Celková cena při dokončení zakázky </t>
  </si>
  <si>
    <t>Příloha č. 1</t>
  </si>
  <si>
    <t>Předpokládaná hodnota zakázky (tj. hodnota, která je u nadlimitních VZ uváděná ve formuláři při zveřejnění ve Věstníku VZ nebo u ostatních VZ hodnota uváděná v podkladových materiálech pro VZVZ)</t>
  </si>
  <si>
    <t>OI MMP</t>
  </si>
  <si>
    <t>Greenways-sportovně rekreační trasy v údolí řek, stavba Mže, úsek Radčická - Skvrňany</t>
  </si>
  <si>
    <t>2015</t>
  </si>
  <si>
    <t>11 326 267,61,- Kč bez DPH</t>
  </si>
  <si>
    <t>BERGER BOHEMIA, a.s., Klatovská 167/410, 321 00 Plzeň</t>
  </si>
  <si>
    <t>6 834 524,51 Kč bez DPH</t>
  </si>
  <si>
    <t>termín dodržen / kvalita práce na vysoké úrovni</t>
  </si>
  <si>
    <t>výborná</t>
  </si>
  <si>
    <t>Slovanská alej (jižní část)</t>
  </si>
  <si>
    <t>2016</t>
  </si>
  <si>
    <t>700 000,- Kč bez DPH</t>
  </si>
  <si>
    <t>INGEM a.s., Barrandova 366/26, 326 00 Plzeň</t>
  </si>
  <si>
    <t>316 000,- Kč bez DPH</t>
  </si>
  <si>
    <t>termín dodržen / kvalita práce nízká</t>
  </si>
  <si>
    <t>uspokojivá</t>
  </si>
  <si>
    <t xml:space="preserve">Úslavský kanalizační sběrač - II. etapa (úsek Š 81 - Š 98 + napojení Koterova) </t>
  </si>
  <si>
    <t>61.000.000,- Kč bez DPH</t>
  </si>
  <si>
    <t xml:space="preserve">SKANSKA a.s., Křižíkovaq 682/34a, 186 00 Praha 8 </t>
  </si>
  <si>
    <t>38 607 855,50 Kč bez DPH</t>
  </si>
  <si>
    <t>38 804 729,10 Kč bez DPH</t>
  </si>
  <si>
    <t>termín dodržen/kvalita práce na vysoké úrovni</t>
  </si>
  <si>
    <t>Tyršova ZŠ - úprava prostor školní zahrady na hřiště</t>
  </si>
  <si>
    <t>1 422 569,25 Kč bez DPH</t>
  </si>
  <si>
    <t>VYSSPA Sports Technology s.r.o.</t>
  </si>
  <si>
    <t>1 379 980,98 Kč bez DPH</t>
  </si>
  <si>
    <t>1 876 047,65 Kč bez DPH</t>
  </si>
  <si>
    <t>ZOO a BZ</t>
  </si>
  <si>
    <t>Restaurace Kiboko - výměna střešní krytiny</t>
  </si>
  <si>
    <t>1200000,- Kč bez DPH</t>
  </si>
  <si>
    <t>NAD s.r.o.</t>
  </si>
  <si>
    <t>1139304,94 Kč bez DPH</t>
  </si>
  <si>
    <t>ano, dobrá</t>
  </si>
  <si>
    <t>dobrá</t>
  </si>
  <si>
    <t>Zajištění fyzické a elektronické ostrahy areálů Zoologické a botanické zahrady města Plzně, p.o.</t>
  </si>
  <si>
    <t>2013</t>
  </si>
  <si>
    <t>4800000,- Kč bez DPH</t>
  </si>
  <si>
    <t>Safe Point s.r.o.</t>
  </si>
  <si>
    <t>2777666,- Kč bez DPH</t>
  </si>
  <si>
    <t>2572674,- Kč bez DPH</t>
  </si>
  <si>
    <t xml:space="preserve">cena při výběru je přepočtena : hodnotilo se měsíční plnění, tj. cena nabídnutá uchazečem x 48 měsíců. </t>
  </si>
  <si>
    <t>Zajištění nepravidelných zemních, výkopových a bouracích prací strojními mechanizmy dle potřeb ZOO a BZ</t>
  </si>
  <si>
    <t>2012</t>
  </si>
  <si>
    <t>10.000.000,- Kč bez DPH</t>
  </si>
  <si>
    <t>AZPH s.r.o.</t>
  </si>
  <si>
    <r>
      <rPr>
        <sz val="8"/>
        <rFont val="Times New Roman"/>
        <family val="1"/>
        <charset val="238"/>
      </rPr>
      <t xml:space="preserve"> </t>
    </r>
    <r>
      <rPr>
        <sz val="8"/>
        <rFont val="Arial"/>
        <family val="2"/>
        <charset val="238"/>
      </rPr>
      <t>540,- Kč bez DPH za 1 hod. práce stroje</t>
    </r>
  </si>
  <si>
    <t>8.181.981,- Kč bez DPH</t>
  </si>
  <si>
    <t>ano, velmi dobrá</t>
  </si>
  <si>
    <t>velmi dobrá</t>
  </si>
  <si>
    <t xml:space="preserve">Předpokládaná hodnota této veřejné zakázky na stavební činnosti zadávané ve zjednodušeném podlimitním řízení je stanovena ve výši 10.000.000,- Kč bez DPH.
Předpokládaná hodnota je dle § 13 odst. 7 zákona stanovena jako součet hodnot maximálních předpokládaných hodnot všech veřejných zakázek a dalších služeb, které mají být zadány za dobu trvání rámcové smlouvy s dobou platnosti na čtyři roky.
</t>
  </si>
  <si>
    <t>Rekonstrukce kanalizace ul. Pod Chlumem</t>
  </si>
  <si>
    <t>11.578.212 Kč</t>
  </si>
  <si>
    <t>POHL CZ, a.s. odštěpný závod Plzeň</t>
  </si>
  <si>
    <t>8.565.027,12 Kč</t>
  </si>
  <si>
    <t>celková cena 9.029.488,67 Kč byla navýšena a snížena v důsledku dodat. stav. prací a méněprací dle dodatku č.2 a 4</t>
  </si>
  <si>
    <t>termín dodržen dle dod. č. 1 a 3 ke smlově, kval. práce dobrá</t>
  </si>
  <si>
    <t>Likvidace stávající čerpací stanice "Jánská"</t>
  </si>
  <si>
    <t>823.006 Kč</t>
  </si>
  <si>
    <t>STAVMONTA spol. s r.o.</t>
  </si>
  <si>
    <t>441.430,90 Kč</t>
  </si>
  <si>
    <t>termín dodržen dle dod. č. 1 ke smlově</t>
  </si>
  <si>
    <t>Rekonstrukce kanalizace, Plzeň, ulice Budilova</t>
  </si>
  <si>
    <t>2014</t>
  </si>
  <si>
    <t>5.864.592,- Kč</t>
  </si>
  <si>
    <t>STRABAG a.s.</t>
  </si>
  <si>
    <t>5.678.015,47</t>
  </si>
  <si>
    <t>celková cena 6.567.896,42 Kč byla navýšena v důsl. dodat. stav. prací dle dodatku č. 1</t>
  </si>
  <si>
    <t>Rekonstrukce kanalizace, Plzeň, ulice V Malé Doubravce</t>
  </si>
  <si>
    <t>5.984.617 Kč</t>
  </si>
  <si>
    <t>BK - INVESTIS, spol. s r.o.</t>
  </si>
  <si>
    <t>5.977.000 Kč</t>
  </si>
  <si>
    <t>celková cena 5.576.477 Kč byla snižena v důsl. méněprací dle dod. č. 2</t>
  </si>
  <si>
    <t>Rekonstrukce vodovodu a kanalizace, Plzeň, Šimerova ulice</t>
  </si>
  <si>
    <t>6.258.585 Kč</t>
  </si>
  <si>
    <t>ROBSTAV stavba k.s.</t>
  </si>
  <si>
    <t>3.778.886,16 Kč</t>
  </si>
  <si>
    <t>termín dodržen</t>
  </si>
  <si>
    <t>Rek. vodovodu a kanalizace vč. odboček, Plzeň, ulice Příkrá</t>
  </si>
  <si>
    <t>5.572.865 Kč</t>
  </si>
  <si>
    <t>LESING plus, spol. s r.o.</t>
  </si>
  <si>
    <t>5.404.401,74 Kč</t>
  </si>
  <si>
    <t>celková cena 6.134.639,38 Kč byla navýšena v důsl. dodat. stav. prací dle dod. č. 1 a 2</t>
  </si>
  <si>
    <t>Rekonstrukce vodovodu a kanalizace, Plzeň, Truhlářská ulice</t>
  </si>
  <si>
    <t>5.116.753 Kč</t>
  </si>
  <si>
    <t>Horák-stav. a obchodní spol.</t>
  </si>
  <si>
    <t>5.309.920,52 Kč</t>
  </si>
  <si>
    <t>Posouz. vlivu výst. RN Vinice na redukci vnosu znečištění do VT</t>
  </si>
  <si>
    <t>x</t>
  </si>
  <si>
    <t>1.600.000 Kč</t>
  </si>
  <si>
    <t>DHI, a.s.</t>
  </si>
  <si>
    <t>1.166.256 Kč</t>
  </si>
  <si>
    <t>Rekon. kanalizace včetně odboček, Zámecké náměstí, Plzeň - Křimice</t>
  </si>
  <si>
    <t>4.358.860 Kč</t>
  </si>
  <si>
    <t>SWIETELSKY stavební s.r.o. odštěpný závod Dopravní stavby ZÁPAD</t>
  </si>
  <si>
    <t>3.719.906,27 Kč</t>
  </si>
  <si>
    <t>celková cena 4.531.997,27 Kč byla navýšena v důsl. dodat. stav. prací dle dodatku č. 1</t>
  </si>
  <si>
    <t>Rekonstr. vodov. a kanal., vč. odboček, Plzeň, ulice Tichá, úsek č. 2-16</t>
  </si>
  <si>
    <t>5.112.732 Kč</t>
  </si>
  <si>
    <t>DYBS Plzeň s.r.o.</t>
  </si>
  <si>
    <t>4.995.510,39 Kč</t>
  </si>
  <si>
    <t>celková cena 5.478.866,68 Kč byla navýšena v důsledku dod. stav. prací dle dodatku č. 1</t>
  </si>
  <si>
    <t>Rekonstrukce vodovodu, Plzeň, Bolevecká ulice</t>
  </si>
  <si>
    <t>1 979 071 Kč</t>
  </si>
  <si>
    <t>SUPTel a.s.</t>
  </si>
  <si>
    <t>1.111.651,82 Kč</t>
  </si>
  <si>
    <t>1.111.651,83 Kč</t>
  </si>
  <si>
    <t>Rekonstrukce vodovodu a kanalizace, Plzeň, Verdunská ulice</t>
  </si>
  <si>
    <t>3.775.360,66 Kč</t>
  </si>
  <si>
    <t>FIRESTA-Fišer,rekonstr.,stavby a.s.</t>
  </si>
  <si>
    <t>3.753.510,57 Kč</t>
  </si>
  <si>
    <t>celková cena 3.802.772,42 Kč byla navýšena a sníženav důsl. dodat. stav. prací a méněprací dle dod. č. 2</t>
  </si>
  <si>
    <t>Rekonstrukce ochozu venkovního plaveckého bazénu Plzeň Slovany</t>
  </si>
  <si>
    <t>1.065.589,24</t>
  </si>
  <si>
    <t>Rentec profesional s.r.o.</t>
  </si>
  <si>
    <t>1.059.734 Kč</t>
  </si>
  <si>
    <t>celková cena 1.479.485 Kč byla navýšena v důsl. dodat. stav. prací dle dodatku č. 1</t>
  </si>
  <si>
    <t>DJKT</t>
  </si>
  <si>
    <t>Zájezdová autodoprava</t>
  </si>
  <si>
    <t>do 2 000 000,- Kč bez DPH</t>
  </si>
  <si>
    <t>DaTa EXPRES,a.s.                 Papírnická 1654/8                                                       326 00 Plzeň</t>
  </si>
  <si>
    <t>dle ceníků</t>
  </si>
  <si>
    <t>566 084,- vč.DPH</t>
  </si>
  <si>
    <t>vzhledem ke kvalitě autobus.dopravy byly uplatněny sankce, smluvní pokuty uhrazeny, nápravu nelze očekávat - smlouvy ukončena dohodou</t>
  </si>
  <si>
    <t>technický stav autobusů nezaručuje kvalitu přepravy</t>
  </si>
  <si>
    <t>smlouva ukončena dohodou k 30.6.2017</t>
  </si>
  <si>
    <t>Dodávka parkovacích automatů v Plzni včetně systému řízení a komunikace</t>
  </si>
  <si>
    <t>Nebyl zpracován</t>
  </si>
  <si>
    <t>jednotkové ceny (dodávka Řešení systému a dohled.centrum + 97 parkomatů = 13.928.200,00)</t>
  </si>
  <si>
    <t>ANO</t>
  </si>
  <si>
    <t>Dobrá</t>
  </si>
  <si>
    <t xml:space="preserve"> -----</t>
  </si>
  <si>
    <t>Péče o zeleň vyhrazených území - Bory, Valcha v Plzni</t>
  </si>
  <si>
    <t>PROSTROM Bohemia s.r.o.</t>
  </si>
  <si>
    <t>Nižší konečná cena: Od roku 2013 nebyla prováděna údržba Valchy (předáno ÚMO3) + z důvodu rekonstrukce travnatých ploch byla v dalších letech snížena plocha sečí.</t>
  </si>
  <si>
    <t>Údržba zelených ploch v péči SVSMP ve správním území MO Plzeň 4</t>
  </si>
  <si>
    <t>OŠTĚP Plzeň s.r.o.</t>
  </si>
  <si>
    <t>Nižší konečná cena: V některých letech nebylo prováděno tolik odplevelení vegetačních prvků, kolik bylo nasmlouváno, z důvodu nepotřebnosti tohoto úkonu.</t>
  </si>
  <si>
    <t>Údržba MKS v Plzni</t>
  </si>
  <si>
    <t>jednotkové ceny</t>
  </si>
  <si>
    <t>Údržba a úklid halového podchodu v Sirkové ulici</t>
  </si>
  <si>
    <t>FABER BUILDING SERVICE s.r.o.</t>
  </si>
  <si>
    <t xml:space="preserve">Plnění ukončeno dohodou z důvodu uzavření podchodu v souvislosti se stavbou "železniční uzel nádraží ČD". Smlouva uzavřena na 31 měsíců. Služby byly poskytovány po dobu 9 měsíců </t>
  </si>
  <si>
    <t>Oprava chodníku Jugoslávská ulice</t>
  </si>
  <si>
    <t>01/2016</t>
  </si>
  <si>
    <t>IPN, s.r.o.</t>
  </si>
  <si>
    <t>Vícepráce - viz samostatný list</t>
  </si>
  <si>
    <t>Břehové opevnění a cesta u Třemošenského rybníka</t>
  </si>
  <si>
    <t>04/2016</t>
  </si>
  <si>
    <t>Opravy chodníků MO Plzeň 4</t>
  </si>
  <si>
    <t>ISKOM, spol. s r. o.</t>
  </si>
  <si>
    <t>Cesta na pozemku p.č. 558/1, Plzeň - Radčice</t>
  </si>
  <si>
    <t>07/2016</t>
  </si>
  <si>
    <t>UNI DEVELO s.r.o.</t>
  </si>
  <si>
    <t>Ostraha areálu v Zátiší</t>
  </si>
  <si>
    <t>FORCORP GROUP spol. s r.o.</t>
  </si>
  <si>
    <t>Navýšení ceny - viz samostatný list</t>
  </si>
  <si>
    <t>Most PM-032 Radčice - doplnění zábradlí</t>
  </si>
  <si>
    <t>12/2015</t>
  </si>
  <si>
    <t>SWIETELSKY stavební s.r.o.</t>
  </si>
  <si>
    <t>Méně- a vícepráce - viz samostatný list</t>
  </si>
  <si>
    <t>Úmyslné předmýtní a mýtní těžby na LHC Městské lesy Plzeň v roce 2016</t>
  </si>
  <si>
    <t>Nižší celková cena při dokončení zakázky: není možné zajistit větší přesnost odhadu v těžebních projektech (plánovaný objem těžby v m3).</t>
  </si>
  <si>
    <t>1. část – lesnický úsek 3 – Druztová</t>
  </si>
  <si>
    <t xml:space="preserve">Milan Dobiáš </t>
  </si>
  <si>
    <t>3. část – lesnický úsek 6 - Pytel</t>
  </si>
  <si>
    <t>Václav Kopta</t>
  </si>
  <si>
    <t>4. část:  Těžby úmyslné harvestorovou technologií (spojené lesn. úseky 3, 5, 6)</t>
  </si>
  <si>
    <t>SOLITERA spol. s r.o.</t>
  </si>
  <si>
    <t>Dodávka tramvajových kolejnic</t>
  </si>
  <si>
    <t>MORAVIA STEEL a.s.</t>
  </si>
  <si>
    <t>Stavební úpravy sociálního zázemí ATC Ostende na pozemku p.č. 2000/38, k.ú. Bolevec</t>
  </si>
  <si>
    <t>05/2016</t>
  </si>
  <si>
    <t>SILBA-Elstav s.r.o.</t>
  </si>
  <si>
    <t>Městská policie Plzeň</t>
  </si>
  <si>
    <t>Nákup vybraných součástí výstroje pro strážníky Městské policie Plzeň 2015 – 2017</t>
  </si>
  <si>
    <t>Projekt nebyl zpracováván</t>
  </si>
  <si>
    <t>5 200 000,00 Kč bez DPH</t>
  </si>
  <si>
    <t>Vochoc Trade, s.r.o., Domažlická 38/216, 318 00 Plzeň</t>
  </si>
  <si>
    <t>Část 1 - Obuv (vysoká celoroční černá)</t>
  </si>
  <si>
    <t>OK</t>
  </si>
  <si>
    <t>V rámci mezích, vše v pořádku. Pouze dílčí nesrovnalosti, které se vždy podařilo úspěšně vyřešit</t>
  </si>
  <si>
    <t>Část 4 - Obuv kotníčková pro cyklisty</t>
  </si>
  <si>
    <t>Bartolini, s.r.o., Veveří 39, Brno 602 00</t>
  </si>
  <si>
    <t>Část 2 - Obuv (polobotky celoroční černé)</t>
  </si>
  <si>
    <t>Dlouhodobé problémy s nedodržováním termínů dodání. Několik písemných výzev k plnění smluvních povinností - následně vždy několik měsíců vše bez problémů.</t>
  </si>
  <si>
    <t xml:space="preserve">V rámci mezích a objemu dodávek relativně v pořádku. Pokud dodávka není kompletní nebo v pořádku, byla s dodavatelem obtížnější domluva. Jednatel společnosti vše slíbí, ale skutečnost je již odlišná. </t>
  </si>
  <si>
    <t>Část 3 - Obuv (polobotky letní černé)</t>
  </si>
  <si>
    <t>Část 7 - Kombinéza jednodílná pracovní zimní</t>
  </si>
  <si>
    <t>Část 8 - Bunda pro přechodné období</t>
  </si>
  <si>
    <t>Část 11 - Set cyklo kalhot</t>
  </si>
  <si>
    <t>Část 13 - Košile modrá kr. rukáv</t>
  </si>
  <si>
    <t>Část 14 - Košile modrá dl. Rukáv</t>
  </si>
  <si>
    <t>Část 16 - Tričko černé kr. rukáv</t>
  </si>
  <si>
    <t>Část 24 - Odznak na čepici kovový MP</t>
  </si>
  <si>
    <t>Část 25 - kravata + spona ke kravatě</t>
  </si>
  <si>
    <t>Část 27 - Pouzdro opaskové na doklady Plastex</t>
  </si>
  <si>
    <t>Část 30 - Šála fleecová</t>
  </si>
  <si>
    <t>Xena Praha s.r.o., Nad Spádem 20/641, 147 00 Praha 4</t>
  </si>
  <si>
    <t>Část 5 - Kombinéza dvoudílná pr. (bunda + kalhoty)</t>
  </si>
  <si>
    <t>Výrazné nedodržování termínů, špatná kvalita dodavaného zboží. Velké množství reklamací. Nespokojenost.</t>
  </si>
  <si>
    <t>V posledním roce komunikace a flexibilita dodavatele na velmi špatné úrovni. Všeobecné výrazné zhoršení dodávaného zboží a poskytovaných služeb.</t>
  </si>
  <si>
    <t>Část 10 - Bunda cyklo</t>
  </si>
  <si>
    <t>Část 17 - Svetr černý rolák s aplikací MP</t>
  </si>
  <si>
    <t>Část 22 - Čepice šestihranná se šachovnicí</t>
  </si>
  <si>
    <t>Část 23 - Čepice baret černý</t>
  </si>
  <si>
    <t>Část 26 - Set opasků 3cm a 5cm</t>
  </si>
  <si>
    <t>Francouz s.r.o., Chebská 79/23, Plzeň</t>
  </si>
  <si>
    <t>Část 6 - Kombinéza jednodílná pracovní</t>
  </si>
  <si>
    <t>Vše OK</t>
  </si>
  <si>
    <t>Část 9 - Bunda vícedílná</t>
  </si>
  <si>
    <t>Část 18 - Svetr černý do "V" s aplikací MP</t>
  </si>
  <si>
    <t>Část 21 - Prstové rukavice černé</t>
  </si>
  <si>
    <t>Lasting Sport s.r.o., Mánesova 1770, Sokolov 356 05</t>
  </si>
  <si>
    <t>Část 20 - Set ponožek letních a zimních</t>
  </si>
  <si>
    <t>Spolupráce probíhala bez problémů a v souladu se smluvními podmínkami.</t>
  </si>
  <si>
    <t>Část 28 - Funkční prádlo (set tričko + spodky)</t>
  </si>
  <si>
    <t>Canard s.r.o., Goldscheiderova 2925/3, Plzeň 301 00</t>
  </si>
  <si>
    <t>Část 29 - Funkční prádlo (tričko kr. rukáv)</t>
  </si>
  <si>
    <t>Doplnění vybraných součástí výstroje pro strážníky Městské policie Plzeň v roce 2015-2017</t>
  </si>
  <si>
    <t>1 600 000,00 Kč vč. DPH</t>
  </si>
  <si>
    <t>Část 1 - Kalhoty pracovní pánské letní černé</t>
  </si>
  <si>
    <t>Část 2 - Kalhoty pracovní pánské zimní černé</t>
  </si>
  <si>
    <t>Část 4 - Polokošile modrá krátký rukáv</t>
  </si>
  <si>
    <t>Část 8 - Termočepička</t>
  </si>
  <si>
    <t>Část 13 - Obušek teleskopický s rotačním pouzdrem</t>
  </si>
  <si>
    <t>Část 14 - Tonfa plastová se závěsem</t>
  </si>
  <si>
    <t>Část 15 - Ochranný sprej pepřový - kasr + pouzdro</t>
  </si>
  <si>
    <t>Část 16 - Obranný sprej se svítilnou</t>
  </si>
  <si>
    <t>Část 3 - Sukně dámská černá</t>
  </si>
  <si>
    <t>Část 7 - Rukavice kožené</t>
  </si>
  <si>
    <t>Část 9 - Reflexní vesta</t>
  </si>
  <si>
    <t>Část 5 - Mikina černá s aplikací MP</t>
  </si>
  <si>
    <t>Část 6 - Triko modré TECHNIK</t>
  </si>
  <si>
    <t>Zajištění bezbariérovosti a přístavba výtahu ve školní Sokolovská 54, Plzeň</t>
  </si>
  <si>
    <t>Výtahy VOTO Plzeň s.r.o.</t>
  </si>
  <si>
    <t>termín dodržen, kvalita ok</t>
  </si>
  <si>
    <t>Oprava volných bytových jednotek, Plzenecká 65, Plzeň</t>
  </si>
  <si>
    <t>Oprava volných bytových jednotek Nerudova 6 b.č.8, Nerudova 8 b.č.10 v Plzni</t>
  </si>
  <si>
    <t>Dílčí rekonstrukce prostor kreativní zóny DEPO2015</t>
  </si>
  <si>
    <t>Výměna oken Korandova ul. 11, Plzeň</t>
  </si>
  <si>
    <t>Oprava volných bytových jednotek sady Pětatřicátníků 18, Plzeň</t>
  </si>
  <si>
    <t>Oprava volných bytových jednotek, Petákova 7, 9, Plzeň</t>
  </si>
  <si>
    <t>Slovanská 61 b.č.1 a b.č. 2 oprava volných bytových jednotek, Plzeň</t>
  </si>
  <si>
    <t>Železniční 14 b.č. 6. a b.č.12 oprava volných bytových jednotek, Plzeň</t>
  </si>
  <si>
    <t>Plzeň Stav s.r.o.</t>
  </si>
  <si>
    <t>Nerudova 26 b.č.2, oprava volné bytové jednotky, Plzeň</t>
  </si>
  <si>
    <t xml:space="preserve">Borská 23 b.č.4 a b.č.7 oprava volných bytových jednotek </t>
  </si>
  <si>
    <t>Tovární 3 EXODUS</t>
  </si>
  <si>
    <t>Výměna podružných vodoměrů v bytových domech v Plzni</t>
  </si>
  <si>
    <t>sady  Pětatřicátníků 3, Plzeň stavební úpravy - kavárna PUN</t>
  </si>
  <si>
    <t>Stavební úpravy objektů v areálu Krašovská 30, Plzeň - vypracování dokumentace</t>
  </si>
  <si>
    <t>Stavební úpravy vrátnice budovy MMP, Kopeckého sady 11, Plzeň</t>
  </si>
  <si>
    <t xml:space="preserve">1 700 000,-Kč b. DPH </t>
  </si>
  <si>
    <t>atelier POINT, spol. s r.o., IČ:26403366</t>
  </si>
  <si>
    <t xml:space="preserve">1 389 494,88 Kč </t>
  </si>
  <si>
    <t>1 483 273,-Kč</t>
  </si>
  <si>
    <t>Termín dle dodatků SOD č.1, 2 - změna postupu prací při plnění díla oproti původní PD - změna restaurátorského postupu zejména vlivem nepříznivých klimatických podmínek podle stanoviska OPP MMP spis.zn.:MMP/281255/16  a rozšíření předmětu smlouvy o provedení dodatečných stavebních prací - odborné opravy a ošetření ostatních povrchů interiéru v průjezdu budovy podle podnětu OPP MMP spis.zn.:MMP/100326/17</t>
  </si>
  <si>
    <t>standardní</t>
  </si>
  <si>
    <t>SITMP</t>
  </si>
  <si>
    <t>Dodávky výpočetní techniky a příslušenství s průběžným plněním</t>
  </si>
  <si>
    <t>30.000.000,</t>
  </si>
  <si>
    <t>ALWIL Trade, spol. s r.o. Průběžná 2397/76, Praha 10-Strašnice, 100 00  Praha</t>
  </si>
  <si>
    <t>28 927 520,- Kč bez DPH</t>
  </si>
  <si>
    <t>30 028 974 Kč bez DPH</t>
  </si>
  <si>
    <t>Termíny dodržovány v rámci platné smlouvy</t>
  </si>
  <si>
    <t>Velmi dobrá</t>
  </si>
  <si>
    <t>Rekonstrukce hal v areálu bývalého depa PMDP</t>
  </si>
  <si>
    <t>17.000.000,-</t>
  </si>
  <si>
    <t>DOZORSTAV s.r.o., Jahodová 479/8, Doubí, 360 07  Karlovy Vary 7</t>
  </si>
  <si>
    <t xml:space="preserve">16.785.831,90 Kč bez DPH </t>
  </si>
  <si>
    <t>20 218 013,92  Kč bez DPH</t>
  </si>
  <si>
    <t>nedodržení termínů, pro které zadavatel odstoupil od smlouvy</t>
  </si>
  <si>
    <t>špatná</t>
  </si>
  <si>
    <t>Nákup obráběcího centra, frézovacího portálu a nástrojů, zakázka rozdělena na 3 části</t>
  </si>
  <si>
    <t>5.900.000,- Kč za všechny 3 části</t>
  </si>
  <si>
    <t>část 1 TEXIMP, spol. s r.o., K Zelenči 8 Praha,                    část 2 CNC - Konečný s.r.o. Újezda 335, Buchlovice    část 3 VARIOTOOL s.r.o., Hálkova 60 Plzeň</t>
  </si>
  <si>
    <t>5.890.834,- Kč bez DPH za všechny 3 části</t>
  </si>
  <si>
    <t>5.890.834,- Kč bez DPH</t>
  </si>
  <si>
    <t>ano</t>
  </si>
  <si>
    <t>OSI MMP</t>
  </si>
  <si>
    <t>VNITŘ MMP</t>
  </si>
  <si>
    <t>OZ Sylván, a.s.</t>
  </si>
  <si>
    <t xml:space="preserve"> SVSMP</t>
  </si>
  <si>
    <t>Dokončené veřejné zakázky ve smyslu čl. 5.6 odst. 15 Zásad pro zadávání veřejných zakázek za období od 1.1. do 30.6.2017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</si>
</sst>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64" fontId="2" fillId="0" borderId="7" xfId="0" quotePrefix="1" applyNumberFormat="1" applyFont="1" applyFill="1" applyBorder="1" applyAlignment="1">
      <alignment horizontal="center" vertical="top" wrapText="1"/>
    </xf>
    <xf numFmtId="164" fontId="2" fillId="0" borderId="10" xfId="0" quotePrefix="1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4" fontId="2" fillId="0" borderId="13" xfId="0" quotePrefix="1" applyNumberFormat="1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CC"/>
      <color rgb="FFCCFFCC"/>
      <color rgb="FFFFFF99"/>
      <color rgb="FFF3F5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pravy\VZ\VZ%20HARMON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PODLIMITNÍ"/>
      <sheetName val="KONTROLNÍ TABULKA"/>
      <sheetName val="DOKONČENÉ DO 30.6.2016"/>
      <sheetName val="DOKONČENÉ DO 31.12.2016 "/>
      <sheetName val="DOKONČENÉ DO 30.6.2017"/>
    </sheetNames>
    <sheetDataSet>
      <sheetData sheetId="0" refreshError="1">
        <row r="1">
          <cell r="A1" t="str">
            <v>NÁZEV AKCE</v>
          </cell>
          <cell r="B1" t="str">
            <v>PŘEDPOKLÁDANÝ ROK REALIZACE</v>
          </cell>
          <cell r="C1" t="str">
            <v>POZNÁMKA</v>
          </cell>
          <cell r="D1" t="str">
            <v>INTERNÍ ČÍSLO ZAKÁZKY</v>
          </cell>
          <cell r="E1" t="str">
            <v>PROJEKTANT</v>
          </cell>
          <cell r="F1" t="str">
            <v>ROK VYPRACOVÁNÍ PROJEKTU (POKUD BYL PRO AKCI ZPRACOVÁN)</v>
          </cell>
          <cell r="G1" t="str">
            <v>PŘEDPOKLÁDANÁ HODNOTA ZAKÁZKY BEZ DPH</v>
          </cell>
          <cell r="H1" t="str">
            <v>VYBRANÝ UCHAZEČ</v>
          </cell>
          <cell r="I1" t="str">
            <v>CENA PŘI VÝBĚRU</v>
          </cell>
          <cell r="J1" t="str">
            <v>CELKOVÁ CENA PŘI DOKONČENÍ ZAKÁZKY BEZ DPH</v>
          </cell>
        </row>
        <row r="3">
          <cell r="A3" t="str">
            <v>MP - šatny, Dominikánská 12 - zrušena</v>
          </cell>
          <cell r="D3" t="str">
            <v>OZS/2016/01</v>
          </cell>
        </row>
        <row r="4">
          <cell r="A4" t="str">
            <v>Oprava pláště domu – střecha, Spojovací ulice 3,7,9, Plzeň</v>
          </cell>
          <cell r="B4">
            <v>2016</v>
          </cell>
          <cell r="D4" t="str">
            <v>OZS 2016/02</v>
          </cell>
          <cell r="E4" t="str">
            <v>Walter</v>
          </cell>
          <cell r="F4" t="str">
            <v>07/2015</v>
          </cell>
          <cell r="G4">
            <v>1343455.9</v>
          </cell>
          <cell r="H4" t="str">
            <v>STAVOPILS s.r.o.</v>
          </cell>
          <cell r="I4" t="str">
            <v xml:space="preserve">1 329 867,77 </v>
          </cell>
          <cell r="J4" t="str">
            <v>1 214 931,77</v>
          </cell>
        </row>
        <row r="5">
          <cell r="A5" t="str">
            <v>Zateplení fasády, Sokolská ulice 38 a 40, Plzeň</v>
          </cell>
          <cell r="B5">
            <v>2016</v>
          </cell>
          <cell r="C5" t="str">
            <v>INVESTICE</v>
          </cell>
          <cell r="D5" t="str">
            <v>OZS 2016/03</v>
          </cell>
          <cell r="E5" t="str">
            <v>Walter</v>
          </cell>
          <cell r="F5" t="str">
            <v>03/2016</v>
          </cell>
          <cell r="G5">
            <v>768849.06</v>
          </cell>
          <cell r="H5" t="str">
            <v>ŠVIHOVEC s.r.o.</v>
          </cell>
          <cell r="I5">
            <v>773409</v>
          </cell>
          <cell r="J5">
            <v>773409</v>
          </cell>
        </row>
        <row r="6">
          <cell r="A6" t="str">
            <v>Oprava volných bytových jednotek Americká 38,38 a, Plzeň</v>
          </cell>
          <cell r="B6">
            <v>2016</v>
          </cell>
          <cell r="D6" t="str">
            <v>OZS/2016/04</v>
          </cell>
          <cell r="E6" t="str">
            <v>Walter</v>
          </cell>
          <cell r="F6" t="str">
            <v>01/2016</v>
          </cell>
          <cell r="G6">
            <v>2487945</v>
          </cell>
          <cell r="H6" t="str">
            <v>SIVRES, a. s.</v>
          </cell>
          <cell r="I6">
            <v>2399884</v>
          </cell>
          <cell r="J6">
            <v>2399884</v>
          </cell>
        </row>
        <row r="7">
          <cell r="A7" t="str">
            <v>MP - šatny, Dominikánská 12</v>
          </cell>
          <cell r="B7">
            <v>2016</v>
          </cell>
          <cell r="C7" t="str">
            <v>INVESTICE</v>
          </cell>
          <cell r="D7" t="str">
            <v>OZS/2016/06</v>
          </cell>
          <cell r="E7" t="str">
            <v>Walter</v>
          </cell>
          <cell r="F7" t="str">
            <v>09/2015</v>
          </cell>
          <cell r="G7">
            <v>700796.21</v>
          </cell>
          <cell r="H7" t="str">
            <v>LIVE interier s.r.o.</v>
          </cell>
          <cell r="I7" t="str">
            <v xml:space="preserve">678 900,31 </v>
          </cell>
          <cell r="J7" t="str">
            <v xml:space="preserve">678 900,31 </v>
          </cell>
        </row>
        <row r="8">
          <cell r="A8" t="str">
            <v>Zřízení rozvodů pro TV a jejich napojení na centrální rozvod, Plzeň, Spojovací ul. 3,5,7,9</v>
          </cell>
          <cell r="B8">
            <v>2016</v>
          </cell>
          <cell r="C8" t="str">
            <v>INVESTICE</v>
          </cell>
          <cell r="D8" t="str">
            <v>OZS 2016/07</v>
          </cell>
          <cell r="E8" t="str">
            <v>Trojan Pavel</v>
          </cell>
          <cell r="F8" t="str">
            <v>07/2014</v>
          </cell>
          <cell r="G8">
            <v>1649835.47</v>
          </cell>
          <cell r="H8" t="str">
            <v>SIVRES, a. s.</v>
          </cell>
          <cell r="I8">
            <v>1629667</v>
          </cell>
          <cell r="J8" t="str">
            <v xml:space="preserve">1 627 808,80 </v>
          </cell>
        </row>
        <row r="9">
          <cell r="A9" t="str">
            <v>Palackého 16 - stavební úpravy - ubytovna/pokoje, Plzeň</v>
          </cell>
          <cell r="B9">
            <v>2016</v>
          </cell>
          <cell r="D9" t="str">
            <v>OZS 2016/08</v>
          </cell>
          <cell r="E9" t="str">
            <v>Walter</v>
          </cell>
          <cell r="F9" t="str">
            <v>05/2015</v>
          </cell>
          <cell r="G9">
            <v>820316.69</v>
          </cell>
          <cell r="H9" t="str">
            <v>Stavební společnost SIPA s.r.o.</v>
          </cell>
          <cell r="I9">
            <v>890990</v>
          </cell>
          <cell r="J9">
            <v>890990</v>
          </cell>
        </row>
        <row r="10">
          <cell r="A10" t="str">
            <v>„Oprava volných bytových jednotek, Smetanovy sady 15, Plzeň“</v>
          </cell>
          <cell r="B10">
            <v>2016</v>
          </cell>
          <cell r="D10" t="str">
            <v>OZS/2016/09</v>
          </cell>
          <cell r="E10" t="str">
            <v>Michálek</v>
          </cell>
          <cell r="F10" t="str">
            <v>03/2016</v>
          </cell>
          <cell r="G10">
            <v>1323538</v>
          </cell>
          <cell r="H10" t="str">
            <v>Stavební firma KLAUS-STAVOS Plzeň, s.r.o.</v>
          </cell>
          <cell r="I10">
            <v>1265658</v>
          </cell>
          <cell r="J10">
            <v>1265658</v>
          </cell>
        </row>
        <row r="11">
          <cell r="A11" t="str">
            <v>Zajištění bezbariérovosti a přístavba výtahu ve školní Sokolovská 54, Plzeň</v>
          </cell>
          <cell r="B11">
            <v>2016</v>
          </cell>
          <cell r="D11" t="str">
            <v>OZS/2016/10</v>
          </cell>
          <cell r="E11" t="str">
            <v>Rauch</v>
          </cell>
          <cell r="F11" t="str">
            <v>06/2016</v>
          </cell>
          <cell r="G11">
            <v>1975819.4</v>
          </cell>
          <cell r="H11" t="str">
            <v>Výtahy VOTO Plzeˇs.r.o.</v>
          </cell>
          <cell r="I11">
            <v>1950000</v>
          </cell>
          <cell r="J11">
            <v>1950000</v>
          </cell>
        </row>
        <row r="12">
          <cell r="A12" t="str">
            <v>Výměna oken, Revoluční 57, 59, Plzeň</v>
          </cell>
          <cell r="B12">
            <v>2016</v>
          </cell>
          <cell r="D12" t="str">
            <v>OZS/2016/12</v>
          </cell>
          <cell r="E12" t="str">
            <v>Michálek</v>
          </cell>
          <cell r="F12" t="str">
            <v>03/2016</v>
          </cell>
          <cell r="G12">
            <v>967287</v>
          </cell>
          <cell r="H12" t="str">
            <v>Stavitelství ŠMÍD s.r.o.</v>
          </cell>
          <cell r="I12">
            <v>961504</v>
          </cell>
          <cell r="J12">
            <v>961504</v>
          </cell>
        </row>
        <row r="13">
          <cell r="A13" t="str">
            <v>Oprava volných bytových jednotek, Plzenecká 65, Plzeň</v>
          </cell>
          <cell r="B13">
            <v>2016</v>
          </cell>
          <cell r="D13" t="str">
            <v>OZS/2016/13</v>
          </cell>
          <cell r="E13" t="str">
            <v>Michálek</v>
          </cell>
          <cell r="F13" t="str">
            <v>06/2016</v>
          </cell>
          <cell r="G13">
            <v>2075979</v>
          </cell>
          <cell r="H13" t="str">
            <v>FALK, spol. s r.o.</v>
          </cell>
          <cell r="I13">
            <v>2041057</v>
          </cell>
          <cell r="J13">
            <v>2135973</v>
          </cell>
        </row>
        <row r="14">
          <cell r="A14" t="str">
            <v>Výměna kompaktních měřičů tepla v lokalitě Sylván, Plzeň</v>
          </cell>
          <cell r="B14">
            <v>2016</v>
          </cell>
          <cell r="D14" t="str">
            <v>OZS/2016/14</v>
          </cell>
          <cell r="E14" t="str">
            <v>Walter</v>
          </cell>
          <cell r="F14" t="str">
            <v>04/2016</v>
          </cell>
          <cell r="G14">
            <v>1972522.33</v>
          </cell>
          <cell r="H14" t="str">
            <v>Triumfa Energo s.r.o.</v>
          </cell>
          <cell r="I14" t="str">
            <v xml:space="preserve">1 905 140,55 </v>
          </cell>
          <cell r="J14" t="str">
            <v xml:space="preserve">1 905 140,55 </v>
          </cell>
        </row>
        <row r="15">
          <cell r="A15" t="str">
            <v>Oprava volných bytů, Americká 38, Plzeň</v>
          </cell>
          <cell r="B15">
            <v>2016</v>
          </cell>
          <cell r="D15" t="str">
            <v>OZS/2016/15</v>
          </cell>
          <cell r="E15" t="str">
            <v>Eichenbaum</v>
          </cell>
          <cell r="F15" t="str">
            <v>05/2016</v>
          </cell>
          <cell r="H15" t="str">
            <v>Stavební společnost SIPA s.r.o.</v>
          </cell>
          <cell r="I15">
            <v>1958367</v>
          </cell>
          <cell r="J15">
            <v>2017075</v>
          </cell>
        </row>
        <row r="16">
          <cell r="A16" t="str">
            <v>Oprava volných bytových jednotek Nerudova 6 b.č.8, Nerudova 8 b.č.10 v Plzni</v>
          </cell>
          <cell r="B16">
            <v>2016</v>
          </cell>
          <cell r="D16" t="str">
            <v>OZS 2016/16</v>
          </cell>
          <cell r="E16" t="str">
            <v>Walter</v>
          </cell>
          <cell r="F16" t="str">
            <v>04/2016</v>
          </cell>
          <cell r="G16">
            <v>1540465</v>
          </cell>
          <cell r="H16" t="str">
            <v>První plzeňská stavební s.r.o.</v>
          </cell>
          <cell r="I16" t="str">
            <v xml:space="preserve">1 573 752,72 </v>
          </cell>
          <cell r="J16" t="str">
            <v xml:space="preserve">1 573 752,72 </v>
          </cell>
        </row>
        <row r="17">
          <cell r="A17" t="str">
            <v>Lokalita Plac – Plachého 42 - stavební úpravy bytového domu</v>
          </cell>
          <cell r="B17">
            <v>2016</v>
          </cell>
          <cell r="C17" t="str">
            <v>INVESTICE</v>
          </cell>
          <cell r="D17" t="str">
            <v>OZS/2016/17</v>
          </cell>
          <cell r="E17" t="str">
            <v>ASSA KURC</v>
          </cell>
          <cell r="H17" t="str">
            <v>AVS STAV s.r.o.</v>
          </cell>
          <cell r="I17">
            <v>7299197.04</v>
          </cell>
        </row>
        <row r="18">
          <cell r="A18" t="str">
            <v>Oprava volných bytových jednotek Korandova 9 b.č.17 a b.č.20, Korandova 11 b.č.14 a b.č.19 v Plzni</v>
          </cell>
          <cell r="B18">
            <v>2016</v>
          </cell>
          <cell r="D18" t="str">
            <v>OZS 2016/18</v>
          </cell>
          <cell r="E18" t="str">
            <v>Walter</v>
          </cell>
          <cell r="F18" t="str">
            <v>03/2016</v>
          </cell>
          <cell r="G18">
            <v>1390024.67</v>
          </cell>
          <cell r="H18" t="str">
            <v>Zikmundovský s.r.o.</v>
          </cell>
          <cell r="I18" t="str">
            <v>1 434 953,62</v>
          </cell>
          <cell r="J18" t="str">
            <v>1 434 953,62</v>
          </cell>
        </row>
        <row r="19">
          <cell r="A19" t="str">
            <v>Výměna oken Korandova ul. 11, Plzeň</v>
          </cell>
          <cell r="B19">
            <v>2016</v>
          </cell>
          <cell r="D19" t="str">
            <v>OZS/2016/19</v>
          </cell>
          <cell r="E19" t="str">
            <v>HBH</v>
          </cell>
          <cell r="F19" t="str">
            <v>05/2016</v>
          </cell>
          <cell r="G19">
            <v>891413.7</v>
          </cell>
          <cell r="H19" t="str">
            <v>Triumfa Energo s.r.o.</v>
          </cell>
          <cell r="I19" t="str">
            <v xml:space="preserve">874 048,10 </v>
          </cell>
          <cell r="J19" t="str">
            <v xml:space="preserve">874 048,10 </v>
          </cell>
        </row>
        <row r="20">
          <cell r="A20" t="str">
            <v>Oprava volných bytových jednotek sady Pětatřicátníků 18, Plzeň</v>
          </cell>
          <cell r="B20">
            <v>2016</v>
          </cell>
          <cell r="D20" t="str">
            <v>OZS/2016/20</v>
          </cell>
          <cell r="E20" t="str">
            <v>Walter</v>
          </cell>
          <cell r="F20" t="str">
            <v>08/2016</v>
          </cell>
          <cell r="G20">
            <v>1115774.76</v>
          </cell>
          <cell r="H20" t="str">
            <v>MaBell.cz,  spol. s r.o.</v>
          </cell>
          <cell r="I20" t="str">
            <v>1 082 915,50</v>
          </cell>
          <cell r="J20" t="str">
            <v>1 082 915,50</v>
          </cell>
        </row>
        <row r="21">
          <cell r="A21" t="str">
            <v>Oprava volných bytových jednotek, Petákova 7, 9, Plzeň</v>
          </cell>
          <cell r="B21">
            <v>2016</v>
          </cell>
          <cell r="D21" t="str">
            <v>OZS/2016/21</v>
          </cell>
          <cell r="E21" t="str">
            <v>Michálek</v>
          </cell>
          <cell r="F21" t="str">
            <v>09/2016</v>
          </cell>
          <cell r="G21">
            <v>1441244</v>
          </cell>
          <cell r="H21" t="str">
            <v>RYTA s.r.o.</v>
          </cell>
          <cell r="I21">
            <v>1374390</v>
          </cell>
          <cell r="J21">
            <v>1374390</v>
          </cell>
        </row>
        <row r="22">
          <cell r="A22" t="str">
            <v>Oprava volných bytových jednotek, Klatovská tř. 206,208</v>
          </cell>
          <cell r="B22">
            <v>2016</v>
          </cell>
          <cell r="D22" t="str">
            <v>OZS 2016/22</v>
          </cell>
          <cell r="E22" t="str">
            <v>Walter</v>
          </cell>
          <cell r="F22" t="str">
            <v>03/2016</v>
          </cell>
          <cell r="G22">
            <v>1288459.3400000001</v>
          </cell>
          <cell r="H22" t="str">
            <v>S T A V E B N Í M O N T Á Ž E spol. s r.o.</v>
          </cell>
          <cell r="I22" t="str">
            <v>1 281 132,56</v>
          </cell>
          <cell r="J22">
            <v>1315839.47</v>
          </cell>
        </row>
        <row r="23">
          <cell r="A23" t="str">
            <v>Slovanská 61 b.č.1 a b.č. 2 oprava volných bytových jednotek, Plzeň</v>
          </cell>
          <cell r="B23">
            <v>2016</v>
          </cell>
          <cell r="D23" t="str">
            <v>OZS/2016/23</v>
          </cell>
          <cell r="E23" t="str">
            <v>Walter</v>
          </cell>
          <cell r="F23" t="str">
            <v>07/2015</v>
          </cell>
          <cell r="G23">
            <v>555328.06000000006</v>
          </cell>
          <cell r="H23" t="str">
            <v>Vratislav Vyskočil</v>
          </cell>
          <cell r="I23" t="str">
            <v>548 858,96</v>
          </cell>
          <cell r="J23">
            <v>546877.46</v>
          </cell>
        </row>
        <row r="24">
          <cell r="A24" t="str">
            <v>Železniční 14 b.č. 6. a b.č.12 oprava volných bytových jednotek, Plzeň</v>
          </cell>
          <cell r="B24">
            <v>2016</v>
          </cell>
          <cell r="D24" t="str">
            <v>OZS/2016/24</v>
          </cell>
          <cell r="E24" t="str">
            <v>Einchenbaum</v>
          </cell>
          <cell r="F24" t="str">
            <v>09/2016</v>
          </cell>
          <cell r="G24">
            <v>711719</v>
          </cell>
          <cell r="H24" t="str">
            <v>PlzeňStav s.r.o.</v>
          </cell>
          <cell r="I24">
            <v>699826</v>
          </cell>
          <cell r="J24">
            <v>746211</v>
          </cell>
        </row>
        <row r="25">
          <cell r="A25" t="str">
            <v>Nerudova 26 b.č.2, oprava volné bytové jednotky, Plzeň</v>
          </cell>
          <cell r="B25">
            <v>2016</v>
          </cell>
          <cell r="D25" t="str">
            <v>OZS/2016/25</v>
          </cell>
          <cell r="E25" t="str">
            <v>Einchenbaum</v>
          </cell>
          <cell r="F25" t="str">
            <v>09/2016</v>
          </cell>
          <cell r="G25">
            <v>720010.3</v>
          </cell>
          <cell r="H25" t="str">
            <v>STAKOM, spol. s r.o.</v>
          </cell>
          <cell r="I25">
            <v>740733</v>
          </cell>
          <cell r="J25">
            <v>740733</v>
          </cell>
        </row>
        <row r="26">
          <cell r="A26" t="str">
            <v>Dílčí rekonstrukce prostor kreativní zóny DEPO2015 - ZRUŠENA</v>
          </cell>
          <cell r="B26">
            <v>2016</v>
          </cell>
          <cell r="D26" t="str">
            <v>OZS/2016/26</v>
          </cell>
          <cell r="E26" t="str">
            <v>Šístek</v>
          </cell>
          <cell r="F26" t="str">
            <v>08/2016</v>
          </cell>
          <cell r="G26">
            <v>3000000</v>
          </cell>
        </row>
        <row r="27">
          <cell r="A27" t="str">
            <v>Rekonstrukce bytových domů Plachého 44, 46 a 48, Plzeň</v>
          </cell>
          <cell r="B27">
            <v>2017</v>
          </cell>
          <cell r="C27" t="str">
            <v>PLÁN OPRAV 2017 - INVESTICE</v>
          </cell>
          <cell r="D27" t="str">
            <v>OZS/2016/27</v>
          </cell>
          <cell r="E27" t="str">
            <v>ASSA KURC</v>
          </cell>
          <cell r="F27" t="str">
            <v>09/2016</v>
          </cell>
          <cell r="G27">
            <v>34500000</v>
          </cell>
          <cell r="H27" t="str">
            <v>MIRAS - stavitelství a sanace s.r.o.</v>
          </cell>
          <cell r="I27" t="str">
            <v>26.938.957,04</v>
          </cell>
        </row>
        <row r="28">
          <cell r="A28" t="str">
            <v xml:space="preserve">Borská 23 b.č.4 a b.č.7 oprava volných bytových jednotek </v>
          </cell>
          <cell r="B28">
            <v>2016</v>
          </cell>
          <cell r="D28" t="str">
            <v>OZS/2016/28</v>
          </cell>
          <cell r="E28" t="str">
            <v>Walter</v>
          </cell>
          <cell r="F28" t="str">
            <v>08/2016</v>
          </cell>
          <cell r="G28">
            <v>1007210.56</v>
          </cell>
          <cell r="H28" t="str">
            <v>SILBA-Elstav s.r.o.</v>
          </cell>
          <cell r="I28">
            <v>1050061.8500000001</v>
          </cell>
          <cell r="J28">
            <v>1050061.8500000001</v>
          </cell>
        </row>
        <row r="29">
          <cell r="A29" t="str">
            <v>Divadlo úklid</v>
          </cell>
          <cell r="B29">
            <v>2016</v>
          </cell>
          <cell r="D29" t="str">
            <v>OZS/2016/29</v>
          </cell>
          <cell r="G29">
            <v>950000</v>
          </cell>
          <cell r="H29" t="str">
            <v>YELLS s.r.o.</v>
          </cell>
          <cell r="I29">
            <v>889299.82</v>
          </cell>
        </row>
        <row r="30">
          <cell r="A30" t="str">
            <v>Tovární 3 EXODUS</v>
          </cell>
          <cell r="B30">
            <v>2016</v>
          </cell>
          <cell r="D30" t="str">
            <v>OZS/2016/30</v>
          </cell>
          <cell r="E30" t="str">
            <v>Einchenbaum</v>
          </cell>
          <cell r="F30" t="str">
            <v>07/2016</v>
          </cell>
          <cell r="G30">
            <v>2302852.7599999998</v>
          </cell>
          <cell r="H30" t="str">
            <v>Stavební společnost SIPA s.r.o.</v>
          </cell>
          <cell r="I30">
            <v>2247143.3199999998</v>
          </cell>
          <cell r="J30">
            <v>2274261.3199999998</v>
          </cell>
        </row>
        <row r="31">
          <cell r="A31" t="str">
            <v>Výměna podružných vodoměrů v bytových domech v Plzni</v>
          </cell>
          <cell r="B31">
            <v>2017</v>
          </cell>
          <cell r="D31" t="str">
            <v>OZS/2016/31</v>
          </cell>
          <cell r="E31" t="str">
            <v>Walter</v>
          </cell>
          <cell r="F31" t="str">
            <v>12/2016</v>
          </cell>
          <cell r="G31">
            <v>815273</v>
          </cell>
          <cell r="H31" t="str">
            <v>SIVRES, a. s.</v>
          </cell>
          <cell r="I31">
            <v>769835.92</v>
          </cell>
          <cell r="J31">
            <v>769835.92</v>
          </cell>
        </row>
        <row r="32">
          <cell r="A32" t="str">
            <v>Dílčí rekonstrukce prostor kreativní zóny DEPO2015</v>
          </cell>
          <cell r="B32">
            <v>2017</v>
          </cell>
          <cell r="D32" t="str">
            <v>OZS/2017/01</v>
          </cell>
          <cell r="E32" t="str">
            <v>Šístek</v>
          </cell>
          <cell r="F32" t="str">
            <v>08/2016</v>
          </cell>
          <cell r="G32">
            <v>3000000</v>
          </cell>
          <cell r="H32" t="str">
            <v>SILBA-Elstav s.r.o.</v>
          </cell>
          <cell r="I32">
            <v>2974439.58</v>
          </cell>
          <cell r="J32">
            <v>3014345.09</v>
          </cell>
        </row>
        <row r="33">
          <cell r="A33" t="str">
            <v>Husova 6 oprava volných bytových jednotek</v>
          </cell>
          <cell r="B33">
            <v>2017</v>
          </cell>
          <cell r="D33" t="str">
            <v>OZS/2017/02</v>
          </cell>
          <cell r="E33" t="str">
            <v>Einchenbaum</v>
          </cell>
          <cell r="F33" t="str">
            <v>01/2017</v>
          </cell>
          <cell r="G33">
            <v>5500000</v>
          </cell>
          <cell r="H33" t="str">
            <v>Pavel Kunc</v>
          </cell>
          <cell r="I33">
            <v>5781048</v>
          </cell>
        </row>
        <row r="34">
          <cell r="A34" t="str">
            <v>sady  Pětatřicátníků 3, Plzeň stavební úpravy - kavárna PUN</v>
          </cell>
          <cell r="B34">
            <v>2017</v>
          </cell>
          <cell r="D34" t="str">
            <v>OZS/2017/03</v>
          </cell>
          <cell r="E34" t="str">
            <v>Walter</v>
          </cell>
          <cell r="F34" t="str">
            <v>10/2016</v>
          </cell>
          <cell r="G34">
            <v>1053592.8799999999</v>
          </cell>
          <cell r="H34" t="str">
            <v>RYTA s.r.o.</v>
          </cell>
          <cell r="I34">
            <v>973855.77</v>
          </cell>
          <cell r="J34">
            <v>973855.77</v>
          </cell>
        </row>
        <row r="35">
          <cell r="A35" t="str">
            <v>Oprava stropu Rooseveltova 7/3 Plzeň</v>
          </cell>
          <cell r="B35">
            <v>2017</v>
          </cell>
          <cell r="D35" t="str">
            <v>OZS/2017/04</v>
          </cell>
          <cell r="E35" t="str">
            <v>Vaňková</v>
          </cell>
          <cell r="F35" t="str">
            <v>11/2016</v>
          </cell>
          <cell r="G35">
            <v>1490751.03</v>
          </cell>
          <cell r="H35" t="str">
            <v>Stavební společnost SIPA s.r.o.</v>
          </cell>
          <cell r="I35">
            <v>1303621</v>
          </cell>
        </row>
        <row r="36">
          <cell r="A36" t="str">
            <v>Výměna výplní otvorů na fasádách a střechách Krašovská 30</v>
          </cell>
          <cell r="B36">
            <v>2017</v>
          </cell>
          <cell r="C36" t="str">
            <v>PLÁN OPRAV 2017 - INVESTICE</v>
          </cell>
          <cell r="D36" t="str">
            <v>OZS/2017/05</v>
          </cell>
          <cell r="E36" t="str">
            <v>Michálek</v>
          </cell>
          <cell r="F36" t="str">
            <v>01/2017</v>
          </cell>
          <cell r="G36">
            <v>4000000</v>
          </cell>
          <cell r="H36" t="str">
            <v>OKNOSTYL group s.r.o.</v>
          </cell>
          <cell r="I36" t="str">
            <v xml:space="preserve">2.143.949,10 </v>
          </cell>
        </row>
        <row r="37">
          <cell r="A37" t="str">
            <v>Husova 6 – přepojení na CZT</v>
          </cell>
          <cell r="B37">
            <v>2017</v>
          </cell>
          <cell r="C37" t="str">
            <v>PLÁN OPRAV 2017 - INVESTICE</v>
          </cell>
          <cell r="D37" t="str">
            <v>OZS/2017/06</v>
          </cell>
          <cell r="E37" t="str">
            <v>Charvát přes Einchenbauma</v>
          </cell>
          <cell r="F37" t="str">
            <v>03/2017</v>
          </cell>
          <cell r="G37">
            <v>2914092</v>
          </cell>
          <cell r="H37" t="str">
            <v>STAKOM, spol. s r.o.</v>
          </cell>
          <cell r="I37">
            <v>2839519</v>
          </cell>
        </row>
        <row r="38">
          <cell r="A38" t="str">
            <v>LOKALITA LÍNSKÁ – KREUZMANNOVA, PLZEŇ ZÁTIŠÍ, REVITALIZACE ÚZEMÍ – vypracování dokumentace</v>
          </cell>
          <cell r="B38">
            <v>2017</v>
          </cell>
          <cell r="C38" t="str">
            <v>PLÁN OPRAV 2017 - INVESTICE</v>
          </cell>
          <cell r="D38" t="str">
            <v>OZS/2017/07</v>
          </cell>
          <cell r="E38" t="str">
            <v xml:space="preserve">Soutěž - podklady doloží Janout </v>
          </cell>
          <cell r="G38">
            <v>5000000</v>
          </cell>
        </row>
        <row r="39">
          <cell r="A39" t="str">
            <v>Stavební úpravy objektů v areálu Krašovská 30, Plzeň</v>
          </cell>
          <cell r="B39">
            <v>2017</v>
          </cell>
          <cell r="C39" t="str">
            <v>PLÁN OPRAV 2017 - INVESTICE</v>
          </cell>
          <cell r="D39" t="str">
            <v>OZS/2017/08</v>
          </cell>
          <cell r="E39" t="str">
            <v>Michálek/HBH</v>
          </cell>
          <cell r="F39" t="str">
            <v>04/2017</v>
          </cell>
          <cell r="G39">
            <v>18000000</v>
          </cell>
          <cell r="H39" t="str">
            <v>SILBA-Elstav s.r.o.</v>
          </cell>
          <cell r="I39">
            <v>17559562.98</v>
          </cell>
        </row>
        <row r="40">
          <cell r="A40" t="str">
            <v>Stavební úpravy objektů v areálu Krašovská 30, Plzeň - vypracování dokumentace</v>
          </cell>
          <cell r="B40">
            <v>2017</v>
          </cell>
          <cell r="C40" t="str">
            <v>INVESTICE?</v>
          </cell>
          <cell r="D40" t="str">
            <v>OZS/2017/09</v>
          </cell>
          <cell r="E40" t="str">
            <v>Michálek</v>
          </cell>
          <cell r="F40" t="str">
            <v>02/2017</v>
          </cell>
          <cell r="G40">
            <v>750000</v>
          </cell>
          <cell r="H40" t="str">
            <v>Ing.arch. Jiří Michálek</v>
          </cell>
          <cell r="I40">
            <v>735500</v>
          </cell>
          <cell r="J40">
            <v>735500</v>
          </cell>
        </row>
        <row r="41">
          <cell r="A41" t="str">
            <v>Pod Vrchem 58 – 64 – zateplení fasády</v>
          </cell>
          <cell r="B41">
            <v>2017</v>
          </cell>
          <cell r="C41" t="str">
            <v>PLÁN OPRAV 2017 - INVESTICE</v>
          </cell>
          <cell r="D41" t="str">
            <v>OZS/2017/10</v>
          </cell>
          <cell r="E41" t="str">
            <v>Walter</v>
          </cell>
          <cell r="F41" t="str">
            <v>02/2017</v>
          </cell>
          <cell r="G41">
            <v>1280000</v>
          </cell>
          <cell r="H41" t="str">
            <v>FALK, spol. s r.o.</v>
          </cell>
          <cell r="I41">
            <v>1267844</v>
          </cell>
        </row>
        <row r="42">
          <cell r="A42" t="str">
            <v>Havarijní stav střechy - Jagellonská 1, Plzeň</v>
          </cell>
          <cell r="B42">
            <v>2017</v>
          </cell>
          <cell r="D42" t="str">
            <v>OZS/2017/11</v>
          </cell>
          <cell r="E42" t="str">
            <v>Walter</v>
          </cell>
          <cell r="F42" t="str">
            <v>03/2017</v>
          </cell>
          <cell r="G42">
            <v>858550.66</v>
          </cell>
          <cell r="H42" t="str">
            <v>RYTA s.r.o.</v>
          </cell>
          <cell r="I42">
            <v>828418.56000000006</v>
          </cell>
        </row>
        <row r="43">
          <cell r="A43" t="str">
            <v>Olovo - Plzeň, Jablonského 38 a Škroupova 6</v>
          </cell>
          <cell r="B43">
            <v>2017</v>
          </cell>
          <cell r="D43" t="str">
            <v>OZS/2017/12</v>
          </cell>
          <cell r="E43" t="str">
            <v>Walter</v>
          </cell>
          <cell r="F43" t="str">
            <v>12/2016</v>
          </cell>
          <cell r="G43">
            <v>590851.85</v>
          </cell>
          <cell r="H43" t="str">
            <v>SIVRES, a. s.</v>
          </cell>
          <cell r="I43">
            <v>576593.29</v>
          </cell>
        </row>
        <row r="44">
          <cell r="A44" t="str">
            <v>Vybavení interiéru objektu Krašovská 30 Plzeň</v>
          </cell>
          <cell r="B44">
            <v>2017</v>
          </cell>
          <cell r="D44" t="str">
            <v>OZS/2017/13</v>
          </cell>
          <cell r="E44" t="str">
            <v>Michálek</v>
          </cell>
          <cell r="F44" t="str">
            <v>05/2017</v>
          </cell>
          <cell r="G44">
            <v>1900000</v>
          </cell>
          <cell r="H44" t="str">
            <v>LIVE interier s.r.o.</v>
          </cell>
          <cell r="I44" t="str">
            <v>1 781 820,-</v>
          </cell>
        </row>
        <row r="45">
          <cell r="A45" t="str">
            <v>Krašovská 30 dodávka gastro vybavení</v>
          </cell>
          <cell r="B45">
            <v>2017</v>
          </cell>
          <cell r="D45" t="str">
            <v>OZS/2017/14</v>
          </cell>
          <cell r="E45" t="str">
            <v>Michálek</v>
          </cell>
          <cell r="F45" t="str">
            <v>05/2017</v>
          </cell>
          <cell r="H45" t="str">
            <v>MARCCRAB GASTRO CB s.r.o.</v>
          </cell>
          <cell r="I45" t="str">
            <v>828 416,-</v>
          </cell>
        </row>
        <row r="46">
          <cell r="A46" t="str">
            <v>Krašovská 30 dodávka audiovizualizační techniky</v>
          </cell>
          <cell r="B46">
            <v>2017</v>
          </cell>
          <cell r="D46" t="str">
            <v>OZS/2017/15</v>
          </cell>
          <cell r="E46" t="str">
            <v>Michálek</v>
          </cell>
          <cell r="F46" t="str">
            <v>05/2017</v>
          </cell>
        </row>
        <row r="47">
          <cell r="A47" t="str">
            <v>Rybářská 3 - oprava kotelny</v>
          </cell>
          <cell r="B47">
            <v>2017</v>
          </cell>
          <cell r="C47" t="str">
            <v>Investice</v>
          </cell>
          <cell r="D47" t="str">
            <v>OZS/2017/16</v>
          </cell>
          <cell r="E47" t="str">
            <v>Dražská</v>
          </cell>
          <cell r="F47" t="str">
            <v>11/2017</v>
          </cell>
          <cell r="G47">
            <v>686953.3</v>
          </cell>
          <cell r="H47" t="str">
            <v>STAVBA Plzeň s.r.o.</v>
          </cell>
        </row>
        <row r="48">
          <cell r="A48" t="str">
            <v>Železniční 36 - dodatečná hydroizolace I. Etapa</v>
          </cell>
          <cell r="B48">
            <v>2017</v>
          </cell>
          <cell r="D48" t="str">
            <v>OZS/2017/17</v>
          </cell>
          <cell r="E48" t="str">
            <v>Blovský</v>
          </cell>
          <cell r="F48" t="str">
            <v>12/2016</v>
          </cell>
        </row>
        <row r="49">
          <cell r="A49" t="str">
            <v>Oprava malometrážních bytů</v>
          </cell>
          <cell r="B49">
            <v>2017</v>
          </cell>
          <cell r="C49" t="str">
            <v>dotace</v>
          </cell>
          <cell r="D49" t="str">
            <v>OZS/2017/18</v>
          </cell>
          <cell r="E49" t="str">
            <v>Michálek</v>
          </cell>
          <cell r="F49" t="str">
            <v>11/2016</v>
          </cell>
          <cell r="G49">
            <v>2194699</v>
          </cell>
        </row>
        <row r="50">
          <cell r="A50" t="str">
            <v>Projekt U Jam 23 - 4 byty</v>
          </cell>
          <cell r="B50">
            <v>2018</v>
          </cell>
          <cell r="E50" t="str">
            <v>HBH</v>
          </cell>
        </row>
        <row r="51">
          <cell r="A51" t="str">
            <v>Zámečnická 26, 28 – oprava střešního pláště</v>
          </cell>
          <cell r="B51">
            <v>2017</v>
          </cell>
          <cell r="C51" t="str">
            <v>PLÁN OPRAV 2017 - JMENOVITÁ AKCE</v>
          </cell>
          <cell r="E51" t="str">
            <v>Walter</v>
          </cell>
          <cell r="F51" t="str">
            <v>03/2017</v>
          </cell>
          <cell r="G51">
            <v>1300000</v>
          </cell>
        </row>
        <row r="52">
          <cell r="A52" t="str">
            <v>Škroupova 8 – oprava střešního pláště</v>
          </cell>
          <cell r="B52">
            <v>2017</v>
          </cell>
          <cell r="C52" t="str">
            <v>PLÁN OPRAV 2017 - JMENOVITÁ AKCE</v>
          </cell>
          <cell r="E52" t="str">
            <v>Kurc</v>
          </cell>
          <cell r="G52">
            <v>1350000</v>
          </cell>
        </row>
        <row r="53">
          <cell r="A53" t="str">
            <v>Tomanova 3, 5 – výměna výtahů</v>
          </cell>
          <cell r="B53">
            <v>2017</v>
          </cell>
          <cell r="C53" t="str">
            <v>PLÁN OPRAV 2017 - JMENOVITÁ AKCE</v>
          </cell>
          <cell r="E53" t="str">
            <v>?!</v>
          </cell>
          <cell r="G53">
            <v>1800000</v>
          </cell>
        </row>
        <row r="54">
          <cell r="A54" t="str">
            <v>Klatovská tř. 61 – výměna oken</v>
          </cell>
          <cell r="B54">
            <v>2017</v>
          </cell>
          <cell r="C54" t="str">
            <v>PLÁN OPRAV 2017 - JMENOVITÁ AKCE</v>
          </cell>
          <cell r="E54" t="str">
            <v>Einchenbaum</v>
          </cell>
          <cell r="G54">
            <v>1000000</v>
          </cell>
        </row>
        <row r="55">
          <cell r="A55" t="str">
            <v>Klatovská tř. 61 – oprava střešního pláště</v>
          </cell>
          <cell r="B55">
            <v>2017</v>
          </cell>
          <cell r="C55" t="str">
            <v>PLÁN OPRAV 2017 - JMENOVITÁ AKCE</v>
          </cell>
          <cell r="E55" t="str">
            <v>Einchenbaum</v>
          </cell>
          <cell r="G55">
            <v>750000</v>
          </cell>
        </row>
        <row r="56">
          <cell r="A56" t="str">
            <v>Plzenecká 65 – zateplení fasády</v>
          </cell>
          <cell r="B56">
            <v>2017</v>
          </cell>
          <cell r="C56" t="str">
            <v>PLÁN OPRAV 2017 - INVESTICE</v>
          </cell>
          <cell r="E56" t="str">
            <v>Walter</v>
          </cell>
          <cell r="F56" t="str">
            <v>02/2017</v>
          </cell>
          <cell r="G56">
            <v>2490437.56</v>
          </cell>
        </row>
        <row r="57">
          <cell r="A57" t="str">
            <v>Plachého 6 - stavební úpravy stávajících bytů</v>
          </cell>
          <cell r="B57">
            <v>2017</v>
          </cell>
          <cell r="C57" t="str">
            <v>řeší se rekolaudace</v>
          </cell>
          <cell r="E57" t="str">
            <v>HBH</v>
          </cell>
          <cell r="F57" t="str">
            <v>08/2015</v>
          </cell>
          <cell r="G57">
            <v>2950000</v>
          </cell>
        </row>
        <row r="58">
          <cell r="A58" t="str">
            <v>Nerudova 2,6,8</v>
          </cell>
          <cell r="B58">
            <v>2017</v>
          </cell>
          <cell r="E58" t="str">
            <v>HBH</v>
          </cell>
          <cell r="G58">
            <v>1900000</v>
          </cell>
        </row>
        <row r="59">
          <cell r="A59" t="str">
            <v>Smetanovy sady 9 b.č.10 oprava bytu</v>
          </cell>
          <cell r="B59">
            <v>2017</v>
          </cell>
          <cell r="E59" t="str">
            <v>Walter</v>
          </cell>
          <cell r="F59" t="str">
            <v>03/2017</v>
          </cell>
          <cell r="G59">
            <v>883338.72</v>
          </cell>
        </row>
        <row r="60">
          <cell r="A60" t="str">
            <v>Purkyňova 37 b.č.1 oprava bytu</v>
          </cell>
          <cell r="B60">
            <v>2017</v>
          </cell>
          <cell r="E60" t="str">
            <v>Walter/Hřebenář</v>
          </cell>
          <cell r="F60" t="str">
            <v>10/2016</v>
          </cell>
          <cell r="G60">
            <v>669142.91</v>
          </cell>
        </row>
        <row r="61">
          <cell r="A61" t="str">
            <v>Klatovská tř. 61 VIZUALIZACE</v>
          </cell>
          <cell r="B61">
            <v>2017</v>
          </cell>
          <cell r="E61" t="str">
            <v>Einchenbaum</v>
          </cell>
        </row>
        <row r="62">
          <cell r="A62" t="str">
            <v>Karla Steinera 10 MP PD</v>
          </cell>
          <cell r="B62">
            <v>2017</v>
          </cell>
          <cell r="E62" t="str">
            <v>ASSA KURC</v>
          </cell>
        </row>
        <row r="63">
          <cell r="A63" t="str">
            <v>U Jam 23  - Výměna oken PD</v>
          </cell>
          <cell r="B63">
            <v>2017</v>
          </cell>
          <cell r="E63" t="str">
            <v>HBH</v>
          </cell>
        </row>
        <row r="64">
          <cell r="A64" t="str">
            <v>Podmostní 1 - Střecha  PD</v>
          </cell>
          <cell r="B64">
            <v>2017</v>
          </cell>
          <cell r="E64" t="str">
            <v>HBH</v>
          </cell>
        </row>
        <row r="65">
          <cell r="A65" t="str">
            <v>Podmostní 1 - Fasáda PD</v>
          </cell>
          <cell r="B65">
            <v>2017</v>
          </cell>
          <cell r="E65" t="str">
            <v>Kondr</v>
          </cell>
        </row>
        <row r="66">
          <cell r="A66" t="str">
            <v>Sociální byty rozdělení PD</v>
          </cell>
          <cell r="B66">
            <v>2017</v>
          </cell>
          <cell r="E66" t="str">
            <v>HBH</v>
          </cell>
          <cell r="F66" t="str">
            <v>11/2016</v>
          </cell>
          <cell r="G66">
            <v>7400494</v>
          </cell>
        </row>
        <row r="67">
          <cell r="A67" t="str">
            <v>Palackého 16 - Oprava fasády</v>
          </cell>
          <cell r="B67">
            <v>2018</v>
          </cell>
          <cell r="E67" t="str">
            <v>?</v>
          </cell>
        </row>
        <row r="68">
          <cell r="A68" t="str">
            <v>Nám. Republiky 20 /4  oprava VB s MMP OP</v>
          </cell>
          <cell r="B68">
            <v>2017</v>
          </cell>
          <cell r="E68" t="str">
            <v>Michálek</v>
          </cell>
        </row>
        <row r="69">
          <cell r="A69" t="str">
            <v>Peklo</v>
          </cell>
          <cell r="B69">
            <v>2017</v>
          </cell>
        </row>
        <row r="70">
          <cell r="A70" t="str">
            <v>Zátiší - demolice</v>
          </cell>
        </row>
        <row r="77">
          <cell r="A77" t="str">
            <v>VZOR PRŮZKUM TRHU</v>
          </cell>
          <cell r="D77" t="str">
            <v>OZS/XXXX/XX</v>
          </cell>
        </row>
        <row r="78">
          <cell r="A78" t="str">
            <v>VZOR VZMR</v>
          </cell>
          <cell r="D78" t="str">
            <v>OZS/XXXX/XX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9" zoomScaleNormal="100" zoomScaleSheetLayoutView="100" workbookViewId="0">
      <selection activeCell="G13" sqref="G13:G25"/>
    </sheetView>
  </sheetViews>
  <sheetFormatPr defaultColWidth="13.28515625" defaultRowHeight="12" x14ac:dyDescent="0.2"/>
  <cols>
    <col min="1" max="1" width="10.140625" style="6" customWidth="1"/>
    <col min="2" max="2" width="27" style="6" customWidth="1"/>
    <col min="3" max="3" width="9.7109375" style="7" customWidth="1"/>
    <col min="4" max="4" width="15.5703125" style="7" customWidth="1"/>
    <col min="5" max="5" width="22" style="6" customWidth="1"/>
    <col min="6" max="6" width="14.85546875" style="6" customWidth="1"/>
    <col min="7" max="7" width="14.28515625" style="6" customWidth="1"/>
    <col min="8" max="8" width="26.85546875" style="6" customWidth="1"/>
    <col min="9" max="9" width="20.7109375" style="6" customWidth="1"/>
    <col min="10" max="10" width="36.85546875" style="6" customWidth="1"/>
    <col min="11" max="16384" width="13.28515625" style="3"/>
  </cols>
  <sheetData>
    <row r="1" spans="1:10" ht="20.25" customHeight="1" x14ac:dyDescent="0.2">
      <c r="A1" s="8" t="s">
        <v>293</v>
      </c>
      <c r="B1" s="2"/>
      <c r="C1" s="2"/>
      <c r="D1" s="2"/>
      <c r="E1" s="2"/>
      <c r="F1" s="2"/>
      <c r="G1" s="2"/>
      <c r="H1" s="2"/>
      <c r="I1" s="2"/>
      <c r="J1" s="1" t="s">
        <v>9</v>
      </c>
    </row>
    <row r="2" spans="1:10" ht="12.7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156.75" thickBot="1" x14ac:dyDescent="0.25">
      <c r="A3" s="9" t="s">
        <v>0</v>
      </c>
      <c r="B3" s="10" t="s">
        <v>1</v>
      </c>
      <c r="C3" s="11" t="s">
        <v>6</v>
      </c>
      <c r="D3" s="11" t="s">
        <v>10</v>
      </c>
      <c r="E3" s="10" t="s">
        <v>2</v>
      </c>
      <c r="F3" s="10" t="s">
        <v>3</v>
      </c>
      <c r="G3" s="10" t="s">
        <v>8</v>
      </c>
      <c r="H3" s="10" t="s">
        <v>5</v>
      </c>
      <c r="I3" s="10" t="s">
        <v>4</v>
      </c>
      <c r="J3" s="12" t="s">
        <v>7</v>
      </c>
    </row>
    <row r="4" spans="1:10" ht="38.25" x14ac:dyDescent="0.2">
      <c r="A4" s="119" t="s">
        <v>11</v>
      </c>
      <c r="B4" s="74" t="s">
        <v>12</v>
      </c>
      <c r="C4" s="75" t="s">
        <v>13</v>
      </c>
      <c r="D4" s="76" t="s">
        <v>14</v>
      </c>
      <c r="E4" s="77" t="s">
        <v>15</v>
      </c>
      <c r="F4" s="76" t="s">
        <v>16</v>
      </c>
      <c r="G4" s="76" t="s">
        <v>16</v>
      </c>
      <c r="H4" s="74" t="s">
        <v>17</v>
      </c>
      <c r="I4" s="74" t="s">
        <v>18</v>
      </c>
      <c r="J4" s="78"/>
    </row>
    <row r="5" spans="1:10" ht="25.5" x14ac:dyDescent="0.2">
      <c r="A5" s="120" t="s">
        <v>11</v>
      </c>
      <c r="B5" s="20" t="s">
        <v>19</v>
      </c>
      <c r="C5" s="21" t="s">
        <v>20</v>
      </c>
      <c r="D5" s="20" t="s">
        <v>21</v>
      </c>
      <c r="E5" s="73" t="s">
        <v>22</v>
      </c>
      <c r="F5" s="20" t="s">
        <v>23</v>
      </c>
      <c r="G5" s="22" t="s">
        <v>23</v>
      </c>
      <c r="H5" s="20" t="s">
        <v>24</v>
      </c>
      <c r="I5" s="20" t="s">
        <v>25</v>
      </c>
      <c r="J5" s="79"/>
    </row>
    <row r="6" spans="1:10" ht="24.75" customHeight="1" x14ac:dyDescent="0.2">
      <c r="A6" s="120" t="s">
        <v>11</v>
      </c>
      <c r="B6" s="20" t="s">
        <v>26</v>
      </c>
      <c r="C6" s="21" t="s">
        <v>20</v>
      </c>
      <c r="D6" s="23" t="s">
        <v>27</v>
      </c>
      <c r="E6" s="20" t="s">
        <v>28</v>
      </c>
      <c r="F6" s="24" t="s">
        <v>29</v>
      </c>
      <c r="G6" s="68" t="s">
        <v>30</v>
      </c>
      <c r="H6" s="20" t="s">
        <v>31</v>
      </c>
      <c r="I6" s="20" t="s">
        <v>18</v>
      </c>
      <c r="J6" s="80"/>
    </row>
    <row r="7" spans="1:10" ht="29.25" customHeight="1" thickBot="1" x14ac:dyDescent="0.25">
      <c r="A7" s="121"/>
      <c r="B7" s="81" t="s">
        <v>32</v>
      </c>
      <c r="C7" s="82" t="s">
        <v>20</v>
      </c>
      <c r="D7" s="83" t="s">
        <v>33</v>
      </c>
      <c r="E7" s="84" t="s">
        <v>34</v>
      </c>
      <c r="F7" s="83" t="s">
        <v>35</v>
      </c>
      <c r="G7" s="83" t="s">
        <v>36</v>
      </c>
      <c r="H7" s="81" t="s">
        <v>31</v>
      </c>
      <c r="I7" s="81" t="s">
        <v>18</v>
      </c>
      <c r="J7" s="85"/>
    </row>
    <row r="8" spans="1:10" ht="12.75" thickBot="1" x14ac:dyDescent="0.25"/>
    <row r="9" spans="1:10" ht="24" x14ac:dyDescent="0.2">
      <c r="A9" s="119" t="s">
        <v>37</v>
      </c>
      <c r="B9" s="74" t="s">
        <v>38</v>
      </c>
      <c r="C9" s="75" t="s">
        <v>20</v>
      </c>
      <c r="D9" s="76" t="s">
        <v>39</v>
      </c>
      <c r="E9" s="77" t="s">
        <v>40</v>
      </c>
      <c r="F9" s="76" t="s">
        <v>41</v>
      </c>
      <c r="G9" s="76" t="s">
        <v>41</v>
      </c>
      <c r="H9" s="74" t="s">
        <v>42</v>
      </c>
      <c r="I9" s="74" t="s">
        <v>43</v>
      </c>
      <c r="J9" s="78"/>
    </row>
    <row r="10" spans="1:10" ht="48" x14ac:dyDescent="0.2">
      <c r="A10" s="120"/>
      <c r="B10" s="20" t="s">
        <v>44</v>
      </c>
      <c r="C10" s="21" t="s">
        <v>45</v>
      </c>
      <c r="D10" s="20" t="s">
        <v>46</v>
      </c>
      <c r="E10" s="73" t="s">
        <v>47</v>
      </c>
      <c r="F10" s="20" t="s">
        <v>48</v>
      </c>
      <c r="G10" s="22" t="s">
        <v>49</v>
      </c>
      <c r="H10" s="20" t="s">
        <v>43</v>
      </c>
      <c r="I10" s="20" t="s">
        <v>43</v>
      </c>
      <c r="J10" s="79" t="s">
        <v>50</v>
      </c>
    </row>
    <row r="11" spans="1:10" ht="135.75" thickBot="1" x14ac:dyDescent="0.25">
      <c r="A11" s="121"/>
      <c r="B11" s="81" t="s">
        <v>51</v>
      </c>
      <c r="C11" s="82" t="s">
        <v>52</v>
      </c>
      <c r="D11" s="86" t="s">
        <v>53</v>
      </c>
      <c r="E11" s="81" t="s">
        <v>54</v>
      </c>
      <c r="F11" s="81" t="s">
        <v>55</v>
      </c>
      <c r="G11" s="83" t="s">
        <v>56</v>
      </c>
      <c r="H11" s="81" t="s">
        <v>57</v>
      </c>
      <c r="I11" s="81" t="s">
        <v>58</v>
      </c>
      <c r="J11" s="87" t="s">
        <v>59</v>
      </c>
    </row>
    <row r="12" spans="1:10" ht="12.75" thickBot="1" x14ac:dyDescent="0.25"/>
    <row r="13" spans="1:10" ht="96" x14ac:dyDescent="0.2">
      <c r="A13" s="122" t="s">
        <v>289</v>
      </c>
      <c r="B13" s="13" t="s">
        <v>60</v>
      </c>
      <c r="C13" s="14" t="s">
        <v>45</v>
      </c>
      <c r="D13" s="69" t="s">
        <v>61</v>
      </c>
      <c r="E13" s="25" t="s">
        <v>62</v>
      </c>
      <c r="F13" s="69" t="s">
        <v>63</v>
      </c>
      <c r="G13" s="69" t="s">
        <v>64</v>
      </c>
      <c r="H13" s="13" t="s">
        <v>65</v>
      </c>
      <c r="I13" s="13" t="s">
        <v>43</v>
      </c>
      <c r="J13" s="88"/>
    </row>
    <row r="14" spans="1:10" ht="24" x14ac:dyDescent="0.2">
      <c r="A14" s="123"/>
      <c r="B14" s="15" t="s">
        <v>66</v>
      </c>
      <c r="C14" s="17" t="s">
        <v>45</v>
      </c>
      <c r="D14" s="15" t="s">
        <v>67</v>
      </c>
      <c r="E14" s="26" t="s">
        <v>68</v>
      </c>
      <c r="F14" s="89" t="s">
        <v>69</v>
      </c>
      <c r="G14" s="89" t="s">
        <v>69</v>
      </c>
      <c r="H14" s="15" t="s">
        <v>70</v>
      </c>
      <c r="I14" s="15" t="s">
        <v>43</v>
      </c>
      <c r="J14" s="90"/>
    </row>
    <row r="15" spans="1:10" ht="72" x14ac:dyDescent="0.2">
      <c r="A15" s="123"/>
      <c r="B15" s="15" t="s">
        <v>71</v>
      </c>
      <c r="C15" s="17" t="s">
        <v>72</v>
      </c>
      <c r="D15" s="16" t="s">
        <v>73</v>
      </c>
      <c r="E15" s="15" t="s">
        <v>74</v>
      </c>
      <c r="F15" s="15" t="s">
        <v>75</v>
      </c>
      <c r="G15" s="70" t="s">
        <v>76</v>
      </c>
      <c r="H15" s="15" t="s">
        <v>70</v>
      </c>
      <c r="I15" s="15" t="s">
        <v>43</v>
      </c>
      <c r="J15" s="90"/>
    </row>
    <row r="16" spans="1:10" ht="60" x14ac:dyDescent="0.2">
      <c r="A16" s="123"/>
      <c r="B16" s="15" t="s">
        <v>77</v>
      </c>
      <c r="C16" s="17" t="s">
        <v>20</v>
      </c>
      <c r="D16" s="16" t="s">
        <v>78</v>
      </c>
      <c r="E16" s="15" t="s">
        <v>79</v>
      </c>
      <c r="F16" s="70" t="s">
        <v>80</v>
      </c>
      <c r="G16" s="70" t="s">
        <v>81</v>
      </c>
      <c r="H16" s="15" t="s">
        <v>70</v>
      </c>
      <c r="I16" s="15" t="s">
        <v>43</v>
      </c>
      <c r="J16" s="90"/>
    </row>
    <row r="17" spans="1:10" ht="36" x14ac:dyDescent="0.2">
      <c r="A17" s="123"/>
      <c r="B17" s="15" t="s">
        <v>82</v>
      </c>
      <c r="C17" s="17" t="s">
        <v>20</v>
      </c>
      <c r="D17" s="70" t="s">
        <v>83</v>
      </c>
      <c r="E17" s="26" t="s">
        <v>84</v>
      </c>
      <c r="F17" s="70" t="s">
        <v>85</v>
      </c>
      <c r="G17" s="70" t="s">
        <v>85</v>
      </c>
      <c r="H17" s="15" t="s">
        <v>86</v>
      </c>
      <c r="I17" s="15" t="s">
        <v>43</v>
      </c>
      <c r="J17" s="90"/>
    </row>
    <row r="18" spans="1:10" ht="72" x14ac:dyDescent="0.2">
      <c r="A18" s="123"/>
      <c r="B18" s="15" t="s">
        <v>87</v>
      </c>
      <c r="C18" s="17" t="s">
        <v>20</v>
      </c>
      <c r="D18" s="71" t="s">
        <v>88</v>
      </c>
      <c r="E18" s="26" t="s">
        <v>89</v>
      </c>
      <c r="F18" s="15" t="s">
        <v>90</v>
      </c>
      <c r="G18" s="89" t="s">
        <v>91</v>
      </c>
      <c r="H18" s="15" t="s">
        <v>70</v>
      </c>
      <c r="I18" s="15" t="s">
        <v>43</v>
      </c>
      <c r="J18" s="90"/>
    </row>
    <row r="19" spans="1:10" ht="36" x14ac:dyDescent="0.2">
      <c r="A19" s="123"/>
      <c r="B19" s="15" t="s">
        <v>92</v>
      </c>
      <c r="C19" s="17" t="s">
        <v>20</v>
      </c>
      <c r="D19" s="16" t="s">
        <v>93</v>
      </c>
      <c r="E19" s="15" t="s">
        <v>94</v>
      </c>
      <c r="F19" s="15" t="s">
        <v>95</v>
      </c>
      <c r="G19" s="70" t="s">
        <v>95</v>
      </c>
      <c r="H19" s="15" t="s">
        <v>70</v>
      </c>
      <c r="I19" s="15" t="s">
        <v>43</v>
      </c>
      <c r="J19" s="90"/>
    </row>
    <row r="20" spans="1:10" ht="24" x14ac:dyDescent="0.2">
      <c r="A20" s="123"/>
      <c r="B20" s="15" t="s">
        <v>96</v>
      </c>
      <c r="C20" s="17" t="s">
        <v>97</v>
      </c>
      <c r="D20" s="16" t="s">
        <v>98</v>
      </c>
      <c r="E20" s="15" t="s">
        <v>99</v>
      </c>
      <c r="F20" s="70" t="s">
        <v>100</v>
      </c>
      <c r="G20" s="70" t="s">
        <v>100</v>
      </c>
      <c r="H20" s="15" t="s">
        <v>86</v>
      </c>
      <c r="I20" s="15" t="s">
        <v>43</v>
      </c>
      <c r="J20" s="90"/>
    </row>
    <row r="21" spans="1:10" ht="72" x14ac:dyDescent="0.2">
      <c r="A21" s="123"/>
      <c r="B21" s="15" t="s">
        <v>101</v>
      </c>
      <c r="C21" s="17" t="s">
        <v>20</v>
      </c>
      <c r="D21" s="70" t="s">
        <v>102</v>
      </c>
      <c r="E21" s="91" t="s">
        <v>103</v>
      </c>
      <c r="F21" s="70" t="s">
        <v>104</v>
      </c>
      <c r="G21" s="70" t="s">
        <v>105</v>
      </c>
      <c r="H21" s="15" t="s">
        <v>70</v>
      </c>
      <c r="I21" s="15" t="s">
        <v>43</v>
      </c>
      <c r="J21" s="90"/>
    </row>
    <row r="22" spans="1:10" ht="72" x14ac:dyDescent="0.2">
      <c r="A22" s="123"/>
      <c r="B22" s="15" t="s">
        <v>106</v>
      </c>
      <c r="C22" s="17" t="s">
        <v>20</v>
      </c>
      <c r="D22" s="71" t="s">
        <v>107</v>
      </c>
      <c r="E22" s="26" t="s">
        <v>108</v>
      </c>
      <c r="F22" s="15" t="s">
        <v>109</v>
      </c>
      <c r="G22" s="89" t="s">
        <v>110</v>
      </c>
      <c r="H22" s="15" t="s">
        <v>70</v>
      </c>
      <c r="I22" s="15" t="s">
        <v>43</v>
      </c>
      <c r="J22" s="90"/>
    </row>
    <row r="23" spans="1:10" ht="24" x14ac:dyDescent="0.2">
      <c r="A23" s="123"/>
      <c r="B23" s="15" t="s">
        <v>111</v>
      </c>
      <c r="C23" s="17" t="s">
        <v>20</v>
      </c>
      <c r="D23" s="15" t="s">
        <v>112</v>
      </c>
      <c r="E23" s="15" t="s">
        <v>113</v>
      </c>
      <c r="F23" s="15" t="s">
        <v>114</v>
      </c>
      <c r="G23" s="70" t="s">
        <v>115</v>
      </c>
      <c r="H23" s="15" t="s">
        <v>70</v>
      </c>
      <c r="I23" s="15" t="s">
        <v>43</v>
      </c>
      <c r="J23" s="90"/>
    </row>
    <row r="24" spans="1:10" ht="84" x14ac:dyDescent="0.2">
      <c r="A24" s="123"/>
      <c r="B24" s="15" t="s">
        <v>116</v>
      </c>
      <c r="C24" s="17" t="s">
        <v>20</v>
      </c>
      <c r="D24" s="16" t="s">
        <v>117</v>
      </c>
      <c r="E24" s="15" t="s">
        <v>118</v>
      </c>
      <c r="F24" s="15" t="s">
        <v>119</v>
      </c>
      <c r="G24" s="15" t="s">
        <v>120</v>
      </c>
      <c r="H24" s="15" t="s">
        <v>70</v>
      </c>
      <c r="I24" s="15" t="s">
        <v>43</v>
      </c>
      <c r="J24" s="90"/>
    </row>
    <row r="25" spans="1:10" ht="60.75" thickBot="1" x14ac:dyDescent="0.25">
      <c r="A25" s="124"/>
      <c r="B25" s="18" t="s">
        <v>121</v>
      </c>
      <c r="C25" s="19" t="s">
        <v>20</v>
      </c>
      <c r="D25" s="72" t="s">
        <v>122</v>
      </c>
      <c r="E25" s="18" t="s">
        <v>123</v>
      </c>
      <c r="F25" s="18" t="s">
        <v>124</v>
      </c>
      <c r="G25" s="18" t="s">
        <v>125</v>
      </c>
      <c r="H25" s="18" t="s">
        <v>70</v>
      </c>
      <c r="I25" s="18" t="s">
        <v>43</v>
      </c>
      <c r="J25" s="92"/>
    </row>
    <row r="26" spans="1:10" ht="12.75" thickBot="1" x14ac:dyDescent="0.25"/>
    <row r="27" spans="1:10" ht="72.75" thickBot="1" x14ac:dyDescent="0.25">
      <c r="A27" s="93" t="s">
        <v>126</v>
      </c>
      <c r="B27" s="94" t="s">
        <v>127</v>
      </c>
      <c r="C27" s="95"/>
      <c r="D27" s="95" t="s">
        <v>128</v>
      </c>
      <c r="E27" s="94" t="s">
        <v>129</v>
      </c>
      <c r="F27" s="94" t="s">
        <v>130</v>
      </c>
      <c r="G27" s="94" t="s">
        <v>131</v>
      </c>
      <c r="H27" s="94" t="s">
        <v>132</v>
      </c>
      <c r="I27" s="94" t="s">
        <v>133</v>
      </c>
      <c r="J27" s="96" t="s">
        <v>134</v>
      </c>
    </row>
    <row r="28" spans="1:10" ht="12.75" thickBot="1" x14ac:dyDescent="0.25"/>
    <row r="29" spans="1:10" ht="72" x14ac:dyDescent="0.2">
      <c r="A29" s="125" t="s">
        <v>292</v>
      </c>
      <c r="B29" s="27" t="s">
        <v>135</v>
      </c>
      <c r="C29" s="28" t="s">
        <v>136</v>
      </c>
      <c r="D29" s="29">
        <v>19400000</v>
      </c>
      <c r="E29" s="27" t="s">
        <v>113</v>
      </c>
      <c r="F29" s="30" t="s">
        <v>137</v>
      </c>
      <c r="G29" s="31">
        <v>13928200</v>
      </c>
      <c r="H29" s="32" t="s">
        <v>138</v>
      </c>
      <c r="I29" s="33" t="s">
        <v>139</v>
      </c>
      <c r="J29" s="34" t="s">
        <v>140</v>
      </c>
    </row>
    <row r="30" spans="1:10" ht="48" x14ac:dyDescent="0.2">
      <c r="A30" s="120"/>
      <c r="B30" s="35" t="s">
        <v>141</v>
      </c>
      <c r="C30" s="36" t="s">
        <v>136</v>
      </c>
      <c r="D30" s="37">
        <v>3000000</v>
      </c>
      <c r="E30" s="35" t="s">
        <v>142</v>
      </c>
      <c r="F30" s="38">
        <v>1712954.5</v>
      </c>
      <c r="G30" s="39">
        <v>1697258.7</v>
      </c>
      <c r="H30" s="40" t="s">
        <v>138</v>
      </c>
      <c r="I30" s="41" t="s">
        <v>139</v>
      </c>
      <c r="J30" s="42" t="s">
        <v>143</v>
      </c>
    </row>
    <row r="31" spans="1:10" ht="48" x14ac:dyDescent="0.2">
      <c r="A31" s="120"/>
      <c r="B31" s="35" t="s">
        <v>144</v>
      </c>
      <c r="C31" s="36" t="s">
        <v>136</v>
      </c>
      <c r="D31" s="37">
        <v>3050000</v>
      </c>
      <c r="E31" s="35" t="s">
        <v>145</v>
      </c>
      <c r="F31" s="38">
        <v>2177859</v>
      </c>
      <c r="G31" s="39">
        <v>2170717.83</v>
      </c>
      <c r="H31" s="40" t="s">
        <v>138</v>
      </c>
      <c r="I31" s="41" t="s">
        <v>139</v>
      </c>
      <c r="J31" s="42" t="s">
        <v>146</v>
      </c>
    </row>
    <row r="32" spans="1:10" ht="24" x14ac:dyDescent="0.2">
      <c r="A32" s="120"/>
      <c r="B32" s="35" t="s">
        <v>147</v>
      </c>
      <c r="C32" s="36" t="s">
        <v>136</v>
      </c>
      <c r="D32" s="37">
        <v>4000000</v>
      </c>
      <c r="E32" s="35" t="s">
        <v>113</v>
      </c>
      <c r="F32" s="38" t="s">
        <v>148</v>
      </c>
      <c r="G32" s="39">
        <v>4097026</v>
      </c>
      <c r="H32" s="40" t="s">
        <v>138</v>
      </c>
      <c r="I32" s="41" t="s">
        <v>139</v>
      </c>
      <c r="J32" s="42" t="s">
        <v>140</v>
      </c>
    </row>
    <row r="33" spans="1:10" ht="60" x14ac:dyDescent="0.2">
      <c r="A33" s="120"/>
      <c r="B33" s="35" t="s">
        <v>149</v>
      </c>
      <c r="C33" s="36" t="s">
        <v>136</v>
      </c>
      <c r="D33" s="37">
        <v>1800000</v>
      </c>
      <c r="E33" s="35" t="s">
        <v>150</v>
      </c>
      <c r="F33" s="38">
        <v>2621360</v>
      </c>
      <c r="G33" s="39">
        <v>761043</v>
      </c>
      <c r="H33" s="40" t="s">
        <v>138</v>
      </c>
      <c r="I33" s="41" t="s">
        <v>139</v>
      </c>
      <c r="J33" s="42" t="s">
        <v>151</v>
      </c>
    </row>
    <row r="34" spans="1:10" ht="24" x14ac:dyDescent="0.2">
      <c r="A34" s="120"/>
      <c r="B34" s="35" t="s">
        <v>152</v>
      </c>
      <c r="C34" s="36" t="s">
        <v>153</v>
      </c>
      <c r="D34" s="37">
        <v>1881661</v>
      </c>
      <c r="E34" s="35" t="s">
        <v>154</v>
      </c>
      <c r="F34" s="38">
        <v>1298886</v>
      </c>
      <c r="G34" s="39">
        <v>1593305</v>
      </c>
      <c r="H34" s="40" t="s">
        <v>138</v>
      </c>
      <c r="I34" s="41" t="s">
        <v>139</v>
      </c>
      <c r="J34" s="42" t="s">
        <v>155</v>
      </c>
    </row>
    <row r="35" spans="1:10" ht="24" x14ac:dyDescent="0.2">
      <c r="A35" s="120"/>
      <c r="B35" s="35" t="s">
        <v>156</v>
      </c>
      <c r="C35" s="36" t="s">
        <v>157</v>
      </c>
      <c r="D35" s="37">
        <v>9994956</v>
      </c>
      <c r="E35" s="35" t="s">
        <v>68</v>
      </c>
      <c r="F35" s="38">
        <v>9640672.3300000001</v>
      </c>
      <c r="G35" s="39">
        <v>9640672.3300000001</v>
      </c>
      <c r="H35" s="40" t="s">
        <v>138</v>
      </c>
      <c r="I35" s="41" t="s">
        <v>139</v>
      </c>
      <c r="J35" s="42" t="s">
        <v>140</v>
      </c>
    </row>
    <row r="36" spans="1:10" ht="12" customHeight="1" x14ac:dyDescent="0.2">
      <c r="A36" s="120"/>
      <c r="B36" s="35" t="s">
        <v>158</v>
      </c>
      <c r="C36" s="36" t="s">
        <v>157</v>
      </c>
      <c r="D36" s="37">
        <v>4500705</v>
      </c>
      <c r="E36" s="35" t="s">
        <v>159</v>
      </c>
      <c r="F36" s="38">
        <v>2556485</v>
      </c>
      <c r="G36" s="39">
        <v>2556485</v>
      </c>
      <c r="H36" s="40" t="s">
        <v>138</v>
      </c>
      <c r="I36" s="41" t="s">
        <v>139</v>
      </c>
      <c r="J36" s="42" t="s">
        <v>140</v>
      </c>
    </row>
    <row r="37" spans="1:10" ht="24" x14ac:dyDescent="0.2">
      <c r="A37" s="120"/>
      <c r="B37" s="35" t="s">
        <v>160</v>
      </c>
      <c r="C37" s="36" t="s">
        <v>161</v>
      </c>
      <c r="D37" s="37">
        <v>857601</v>
      </c>
      <c r="E37" s="35" t="s">
        <v>162</v>
      </c>
      <c r="F37" s="38">
        <v>564473.53</v>
      </c>
      <c r="G37" s="39">
        <v>598421.06999999995</v>
      </c>
      <c r="H37" s="40" t="s">
        <v>138</v>
      </c>
      <c r="I37" s="41" t="s">
        <v>139</v>
      </c>
      <c r="J37" s="42" t="s">
        <v>155</v>
      </c>
    </row>
    <row r="38" spans="1:10" ht="24" x14ac:dyDescent="0.2">
      <c r="A38" s="120"/>
      <c r="B38" s="35" t="s">
        <v>163</v>
      </c>
      <c r="C38" s="36" t="s">
        <v>136</v>
      </c>
      <c r="D38" s="37">
        <v>2250000</v>
      </c>
      <c r="E38" s="35" t="s">
        <v>164</v>
      </c>
      <c r="F38" s="38">
        <v>1916247.6</v>
      </c>
      <c r="G38" s="39">
        <v>1931972.4</v>
      </c>
      <c r="H38" s="40" t="s">
        <v>138</v>
      </c>
      <c r="I38" s="41" t="s">
        <v>139</v>
      </c>
      <c r="J38" s="42" t="s">
        <v>165</v>
      </c>
    </row>
    <row r="39" spans="1:10" ht="24" x14ac:dyDescent="0.2">
      <c r="A39" s="120"/>
      <c r="B39" s="35" t="s">
        <v>166</v>
      </c>
      <c r="C39" s="36" t="s">
        <v>167</v>
      </c>
      <c r="D39" s="37">
        <v>1063508</v>
      </c>
      <c r="E39" s="35" t="s">
        <v>168</v>
      </c>
      <c r="F39" s="38">
        <v>879196</v>
      </c>
      <c r="G39" s="39">
        <v>656147</v>
      </c>
      <c r="H39" s="40" t="s">
        <v>138</v>
      </c>
      <c r="I39" s="41" t="s">
        <v>139</v>
      </c>
      <c r="J39" s="42" t="s">
        <v>169</v>
      </c>
    </row>
    <row r="40" spans="1:10" ht="36" x14ac:dyDescent="0.2">
      <c r="A40" s="120"/>
      <c r="B40" s="43" t="s">
        <v>170</v>
      </c>
      <c r="C40" s="44" t="s">
        <v>136</v>
      </c>
      <c r="D40" s="45">
        <v>2503350</v>
      </c>
      <c r="E40" s="43"/>
      <c r="F40" s="46">
        <f ca="1">SUM(F41:F43)</f>
        <v>2325915</v>
      </c>
      <c r="G40" s="46">
        <f ca="1">SUM(G41:G43)</f>
        <v>2227989.3000000003</v>
      </c>
      <c r="H40" s="47" t="s">
        <v>138</v>
      </c>
      <c r="I40" s="47" t="s">
        <v>139</v>
      </c>
      <c r="J40" s="129" t="s">
        <v>171</v>
      </c>
    </row>
    <row r="41" spans="1:10" ht="24" x14ac:dyDescent="0.2">
      <c r="A41" s="120"/>
      <c r="B41" s="98" t="s">
        <v>172</v>
      </c>
      <c r="C41" s="99"/>
      <c r="D41" s="100">
        <v>92500</v>
      </c>
      <c r="E41" s="98" t="s">
        <v>173</v>
      </c>
      <c r="F41" s="101">
        <v>83065</v>
      </c>
      <c r="G41" s="101">
        <v>82467.8</v>
      </c>
      <c r="H41" s="102" t="s">
        <v>138</v>
      </c>
      <c r="I41" s="102" t="s">
        <v>139</v>
      </c>
      <c r="J41" s="130"/>
    </row>
    <row r="42" spans="1:10" ht="12" customHeight="1" x14ac:dyDescent="0.2">
      <c r="A42" s="120"/>
      <c r="B42" s="98" t="s">
        <v>174</v>
      </c>
      <c r="C42" s="99"/>
      <c r="D42" s="100">
        <v>216150</v>
      </c>
      <c r="E42" s="98" t="s">
        <v>175</v>
      </c>
      <c r="F42" s="101">
        <v>245800</v>
      </c>
      <c r="G42" s="101">
        <v>245685.4</v>
      </c>
      <c r="H42" s="102" t="s">
        <v>138</v>
      </c>
      <c r="I42" s="102" t="s">
        <v>139</v>
      </c>
      <c r="J42" s="130"/>
    </row>
    <row r="43" spans="1:10" ht="36" x14ac:dyDescent="0.2">
      <c r="A43" s="120"/>
      <c r="B43" s="56" t="s">
        <v>176</v>
      </c>
      <c r="C43" s="57"/>
      <c r="D43" s="58">
        <v>2194700</v>
      </c>
      <c r="E43" s="56" t="s">
        <v>177</v>
      </c>
      <c r="F43" s="59">
        <v>1997050</v>
      </c>
      <c r="G43" s="103">
        <v>1899836.1</v>
      </c>
      <c r="H43" s="104" t="s">
        <v>138</v>
      </c>
      <c r="I43" s="60" t="s">
        <v>139</v>
      </c>
      <c r="J43" s="131"/>
    </row>
    <row r="44" spans="1:10" ht="24" x14ac:dyDescent="0.2">
      <c r="A44" s="120"/>
      <c r="B44" s="35" t="s">
        <v>178</v>
      </c>
      <c r="C44" s="36" t="s">
        <v>136</v>
      </c>
      <c r="D44" s="37">
        <v>20000000</v>
      </c>
      <c r="E44" s="35" t="s">
        <v>179</v>
      </c>
      <c r="F44" s="38" t="s">
        <v>148</v>
      </c>
      <c r="G44" s="39">
        <v>29264533.210000001</v>
      </c>
      <c r="H44" s="40" t="s">
        <v>138</v>
      </c>
      <c r="I44" s="41" t="s">
        <v>139</v>
      </c>
      <c r="J44" s="97" t="s">
        <v>140</v>
      </c>
    </row>
    <row r="45" spans="1:10" ht="36.75" thickBot="1" x14ac:dyDescent="0.25">
      <c r="A45" s="121"/>
      <c r="B45" s="48" t="s">
        <v>180</v>
      </c>
      <c r="C45" s="49" t="s">
        <v>181</v>
      </c>
      <c r="D45" s="50">
        <v>1997310</v>
      </c>
      <c r="E45" s="48" t="s">
        <v>182</v>
      </c>
      <c r="F45" s="51">
        <v>1967955.3</v>
      </c>
      <c r="G45" s="52">
        <v>2193887</v>
      </c>
      <c r="H45" s="53" t="s">
        <v>138</v>
      </c>
      <c r="I45" s="54" t="s">
        <v>139</v>
      </c>
      <c r="J45" s="55" t="s">
        <v>155</v>
      </c>
    </row>
    <row r="46" spans="1:10" ht="12.75" thickBot="1" x14ac:dyDescent="0.25"/>
    <row r="47" spans="1:10" ht="48" x14ac:dyDescent="0.2">
      <c r="A47" s="126" t="s">
        <v>183</v>
      </c>
      <c r="B47" s="105" t="s">
        <v>184</v>
      </c>
      <c r="C47" s="106" t="s">
        <v>185</v>
      </c>
      <c r="D47" s="106" t="s">
        <v>186</v>
      </c>
      <c r="E47" s="107" t="s">
        <v>187</v>
      </c>
      <c r="F47" s="106" t="s">
        <v>188</v>
      </c>
      <c r="G47" s="106">
        <v>114708</v>
      </c>
      <c r="H47" s="13">
        <v>424589</v>
      </c>
      <c r="I47" s="13" t="s">
        <v>189</v>
      </c>
      <c r="J47" s="108" t="s">
        <v>190</v>
      </c>
    </row>
    <row r="48" spans="1:10" ht="36" x14ac:dyDescent="0.2">
      <c r="A48" s="127"/>
      <c r="B48" s="61"/>
      <c r="C48" s="62"/>
      <c r="D48" s="62"/>
      <c r="E48" s="71"/>
      <c r="F48" s="62" t="s">
        <v>191</v>
      </c>
      <c r="G48" s="62">
        <v>18059.25</v>
      </c>
      <c r="H48" s="15"/>
      <c r="I48" s="15"/>
      <c r="J48" s="109"/>
    </row>
    <row r="49" spans="1:10" ht="96" x14ac:dyDescent="0.2">
      <c r="A49" s="127"/>
      <c r="B49" s="61"/>
      <c r="C49" s="62"/>
      <c r="D49" s="62"/>
      <c r="E49" s="71" t="s">
        <v>192</v>
      </c>
      <c r="F49" s="62" t="s">
        <v>193</v>
      </c>
      <c r="G49" s="62">
        <v>111859.9</v>
      </c>
      <c r="H49" s="15">
        <v>1860812</v>
      </c>
      <c r="I49" s="15" t="s">
        <v>194</v>
      </c>
      <c r="J49" s="109" t="s">
        <v>195</v>
      </c>
    </row>
    <row r="50" spans="1:10" ht="36" x14ac:dyDescent="0.2">
      <c r="A50" s="127"/>
      <c r="B50" s="61"/>
      <c r="C50" s="62"/>
      <c r="D50" s="62"/>
      <c r="E50" s="71"/>
      <c r="F50" s="62" t="s">
        <v>196</v>
      </c>
      <c r="G50" s="62">
        <v>79020.02</v>
      </c>
      <c r="H50" s="15"/>
      <c r="I50" s="15"/>
      <c r="J50" s="109"/>
    </row>
    <row r="51" spans="1:10" ht="48" x14ac:dyDescent="0.2">
      <c r="A51" s="127"/>
      <c r="B51" s="61"/>
      <c r="C51" s="62"/>
      <c r="D51" s="62"/>
      <c r="E51" s="71"/>
      <c r="F51" s="62" t="s">
        <v>197</v>
      </c>
      <c r="G51" s="62">
        <v>98397.2</v>
      </c>
      <c r="H51" s="15"/>
      <c r="I51" s="15"/>
      <c r="J51" s="109"/>
    </row>
    <row r="52" spans="1:10" ht="36" x14ac:dyDescent="0.2">
      <c r="A52" s="127"/>
      <c r="B52" s="61"/>
      <c r="C52" s="62"/>
      <c r="D52" s="62"/>
      <c r="E52" s="71"/>
      <c r="F52" s="62" t="s">
        <v>198</v>
      </c>
      <c r="G52" s="62">
        <v>160320.16</v>
      </c>
      <c r="H52" s="15"/>
      <c r="I52" s="15"/>
      <c r="J52" s="109"/>
    </row>
    <row r="53" spans="1:10" ht="24" x14ac:dyDescent="0.2">
      <c r="A53" s="127"/>
      <c r="B53" s="61"/>
      <c r="C53" s="62"/>
      <c r="D53" s="62"/>
      <c r="E53" s="71"/>
      <c r="F53" s="62" t="s">
        <v>199</v>
      </c>
      <c r="G53" s="62">
        <v>29947.5</v>
      </c>
      <c r="H53" s="15"/>
      <c r="I53" s="15"/>
      <c r="J53" s="109"/>
    </row>
    <row r="54" spans="1:10" ht="24" x14ac:dyDescent="0.2">
      <c r="A54" s="127"/>
      <c r="B54" s="61"/>
      <c r="C54" s="62"/>
      <c r="D54" s="62"/>
      <c r="E54" s="71"/>
      <c r="F54" s="62" t="s">
        <v>200</v>
      </c>
      <c r="G54" s="62">
        <v>269500.88</v>
      </c>
      <c r="H54" s="15"/>
      <c r="I54" s="15"/>
      <c r="J54" s="109"/>
    </row>
    <row r="55" spans="1:10" ht="24" x14ac:dyDescent="0.2">
      <c r="A55" s="127"/>
      <c r="B55" s="61"/>
      <c r="C55" s="62"/>
      <c r="D55" s="62"/>
      <c r="E55" s="71"/>
      <c r="F55" s="62" t="s">
        <v>201</v>
      </c>
      <c r="G55" s="62">
        <v>94679.84</v>
      </c>
      <c r="H55" s="15"/>
      <c r="I55" s="15"/>
      <c r="J55" s="109"/>
    </row>
    <row r="56" spans="1:10" ht="24" x14ac:dyDescent="0.2">
      <c r="A56" s="127"/>
      <c r="B56" s="61"/>
      <c r="C56" s="62"/>
      <c r="D56" s="62"/>
      <c r="E56" s="71"/>
      <c r="F56" s="62" t="s">
        <v>202</v>
      </c>
      <c r="G56" s="62">
        <v>63999.32</v>
      </c>
      <c r="H56" s="15"/>
      <c r="I56" s="15"/>
      <c r="J56" s="109"/>
    </row>
    <row r="57" spans="1:10" ht="36" x14ac:dyDescent="0.2">
      <c r="A57" s="127"/>
      <c r="B57" s="61"/>
      <c r="C57" s="62"/>
      <c r="D57" s="62"/>
      <c r="E57" s="71"/>
      <c r="F57" s="62" t="s">
        <v>203</v>
      </c>
      <c r="G57" s="62">
        <v>19425.95</v>
      </c>
      <c r="H57" s="15"/>
      <c r="I57" s="15"/>
      <c r="J57" s="109"/>
    </row>
    <row r="58" spans="1:10" ht="36" x14ac:dyDescent="0.2">
      <c r="A58" s="127"/>
      <c r="B58" s="61"/>
      <c r="C58" s="62"/>
      <c r="D58" s="62"/>
      <c r="E58" s="71"/>
      <c r="F58" s="62" t="s">
        <v>204</v>
      </c>
      <c r="G58" s="62">
        <v>28041.75</v>
      </c>
      <c r="H58" s="15"/>
      <c r="I58" s="15"/>
      <c r="J58" s="109"/>
    </row>
    <row r="59" spans="1:10" ht="36" x14ac:dyDescent="0.2">
      <c r="A59" s="127"/>
      <c r="B59" s="61"/>
      <c r="C59" s="62"/>
      <c r="D59" s="62"/>
      <c r="E59" s="71"/>
      <c r="F59" s="62" t="s">
        <v>205</v>
      </c>
      <c r="G59" s="62">
        <v>19260.05</v>
      </c>
      <c r="H59" s="15"/>
      <c r="I59" s="15"/>
      <c r="J59" s="109"/>
    </row>
    <row r="60" spans="1:10" ht="24" x14ac:dyDescent="0.2">
      <c r="A60" s="127"/>
      <c r="B60" s="61"/>
      <c r="C60" s="62"/>
      <c r="D60" s="62"/>
      <c r="E60" s="71"/>
      <c r="F60" s="62" t="s">
        <v>206</v>
      </c>
      <c r="G60" s="62">
        <v>10200.299999999999</v>
      </c>
      <c r="H60" s="15"/>
      <c r="I60" s="15"/>
      <c r="J60" s="109"/>
    </row>
    <row r="61" spans="1:10" ht="60" x14ac:dyDescent="0.2">
      <c r="A61" s="127"/>
      <c r="B61" s="61"/>
      <c r="C61" s="62"/>
      <c r="D61" s="62"/>
      <c r="E61" s="71" t="s">
        <v>207</v>
      </c>
      <c r="F61" s="62" t="s">
        <v>208</v>
      </c>
      <c r="G61" s="62">
        <v>108355.5</v>
      </c>
      <c r="H61" s="15">
        <v>683554.6</v>
      </c>
      <c r="I61" s="15" t="s">
        <v>209</v>
      </c>
      <c r="J61" s="109" t="s">
        <v>210</v>
      </c>
    </row>
    <row r="62" spans="1:10" ht="24" x14ac:dyDescent="0.2">
      <c r="A62" s="127"/>
      <c r="B62" s="61"/>
      <c r="C62" s="62"/>
      <c r="D62" s="62"/>
      <c r="E62" s="71"/>
      <c r="F62" s="62" t="s">
        <v>211</v>
      </c>
      <c r="G62" s="62">
        <v>29021.85</v>
      </c>
      <c r="H62" s="15"/>
      <c r="I62" s="15"/>
      <c r="J62" s="109"/>
    </row>
    <row r="63" spans="1:10" ht="36" x14ac:dyDescent="0.2">
      <c r="A63" s="127"/>
      <c r="B63" s="61"/>
      <c r="C63" s="62"/>
      <c r="D63" s="62"/>
      <c r="E63" s="71"/>
      <c r="F63" s="62" t="s">
        <v>212</v>
      </c>
      <c r="G63" s="62">
        <v>35543.75</v>
      </c>
      <c r="H63" s="15"/>
      <c r="I63" s="15"/>
      <c r="J63" s="109"/>
    </row>
    <row r="64" spans="1:10" ht="36" x14ac:dyDescent="0.2">
      <c r="A64" s="127"/>
      <c r="B64" s="61"/>
      <c r="C64" s="62"/>
      <c r="D64" s="62"/>
      <c r="E64" s="71"/>
      <c r="F64" s="62" t="s">
        <v>213</v>
      </c>
      <c r="G64" s="62">
        <v>80731.199999999997</v>
      </c>
      <c r="H64" s="15"/>
      <c r="I64" s="15"/>
      <c r="J64" s="109"/>
    </row>
    <row r="65" spans="1:10" ht="24" x14ac:dyDescent="0.2">
      <c r="A65" s="127"/>
      <c r="B65" s="61"/>
      <c r="C65" s="62"/>
      <c r="D65" s="62"/>
      <c r="E65" s="71"/>
      <c r="F65" s="62" t="s">
        <v>214</v>
      </c>
      <c r="G65" s="62">
        <v>40486.6</v>
      </c>
      <c r="H65" s="15"/>
      <c r="I65" s="15"/>
      <c r="J65" s="109"/>
    </row>
    <row r="66" spans="1:10" ht="36" x14ac:dyDescent="0.2">
      <c r="A66" s="127"/>
      <c r="B66" s="61"/>
      <c r="C66" s="62"/>
      <c r="D66" s="62"/>
      <c r="E66" s="71"/>
      <c r="F66" s="62" t="s">
        <v>215</v>
      </c>
      <c r="G66" s="62">
        <v>42108</v>
      </c>
      <c r="H66" s="15"/>
      <c r="I66" s="15"/>
      <c r="J66" s="109"/>
    </row>
    <row r="67" spans="1:10" ht="48" x14ac:dyDescent="0.2">
      <c r="A67" s="127"/>
      <c r="B67" s="61"/>
      <c r="C67" s="62"/>
      <c r="D67" s="62"/>
      <c r="E67" s="71" t="s">
        <v>216</v>
      </c>
      <c r="F67" s="62" t="s">
        <v>217</v>
      </c>
      <c r="G67" s="62">
        <v>221393.7</v>
      </c>
      <c r="H67" s="15">
        <v>906706</v>
      </c>
      <c r="I67" s="15" t="s">
        <v>218</v>
      </c>
      <c r="J67" s="109" t="s">
        <v>190</v>
      </c>
    </row>
    <row r="68" spans="1:10" ht="24" x14ac:dyDescent="0.2">
      <c r="A68" s="127"/>
      <c r="B68" s="61"/>
      <c r="C68" s="62"/>
      <c r="D68" s="62"/>
      <c r="E68" s="71"/>
      <c r="F68" s="62" t="s">
        <v>219</v>
      </c>
      <c r="G68" s="62">
        <v>298652.2</v>
      </c>
      <c r="H68" s="15"/>
      <c r="I68" s="15"/>
      <c r="J68" s="109"/>
    </row>
    <row r="69" spans="1:10" ht="36" x14ac:dyDescent="0.2">
      <c r="A69" s="127"/>
      <c r="B69" s="61"/>
      <c r="C69" s="62"/>
      <c r="D69" s="62"/>
      <c r="E69" s="71"/>
      <c r="F69" s="62" t="s">
        <v>220</v>
      </c>
      <c r="G69" s="62">
        <v>31440.639999999999</v>
      </c>
      <c r="H69" s="15"/>
      <c r="I69" s="15"/>
      <c r="J69" s="109"/>
    </row>
    <row r="70" spans="1:10" ht="24" x14ac:dyDescent="0.2">
      <c r="A70" s="127"/>
      <c r="B70" s="61"/>
      <c r="C70" s="62"/>
      <c r="D70" s="62"/>
      <c r="E70" s="71"/>
      <c r="F70" s="62" t="s">
        <v>221</v>
      </c>
      <c r="G70" s="62">
        <v>22360.799999999999</v>
      </c>
      <c r="H70" s="15"/>
      <c r="I70" s="15"/>
      <c r="J70" s="109"/>
    </row>
    <row r="71" spans="1:10" ht="36" x14ac:dyDescent="0.2">
      <c r="A71" s="127"/>
      <c r="B71" s="61"/>
      <c r="C71" s="62"/>
      <c r="D71" s="62"/>
      <c r="E71" s="71" t="s">
        <v>222</v>
      </c>
      <c r="F71" s="62" t="s">
        <v>223</v>
      </c>
      <c r="G71" s="62">
        <v>57596</v>
      </c>
      <c r="H71" s="15">
        <v>298822.5</v>
      </c>
      <c r="I71" s="15" t="s">
        <v>218</v>
      </c>
      <c r="J71" s="109" t="s">
        <v>224</v>
      </c>
    </row>
    <row r="72" spans="1:10" ht="36" x14ac:dyDescent="0.2">
      <c r="A72" s="127"/>
      <c r="B72" s="61"/>
      <c r="C72" s="62"/>
      <c r="D72" s="62"/>
      <c r="E72" s="71"/>
      <c r="F72" s="62" t="s">
        <v>225</v>
      </c>
      <c r="G72" s="62">
        <v>37510</v>
      </c>
      <c r="H72" s="15"/>
      <c r="I72" s="15"/>
      <c r="J72" s="109"/>
    </row>
    <row r="73" spans="1:10" ht="36" x14ac:dyDescent="0.2">
      <c r="A73" s="127"/>
      <c r="B73" s="61"/>
      <c r="C73" s="62"/>
      <c r="D73" s="62"/>
      <c r="E73" s="71" t="s">
        <v>226</v>
      </c>
      <c r="F73" s="62" t="s">
        <v>227</v>
      </c>
      <c r="G73" s="62">
        <v>26499</v>
      </c>
      <c r="H73" s="15">
        <v>128260</v>
      </c>
      <c r="I73" s="15" t="s">
        <v>218</v>
      </c>
      <c r="J73" s="109" t="s">
        <v>224</v>
      </c>
    </row>
    <row r="74" spans="1:10" ht="96" x14ac:dyDescent="0.2">
      <c r="A74" s="127"/>
      <c r="B74" s="61" t="s">
        <v>228</v>
      </c>
      <c r="C74" s="62" t="s">
        <v>185</v>
      </c>
      <c r="D74" s="62" t="s">
        <v>229</v>
      </c>
      <c r="E74" s="71" t="s">
        <v>192</v>
      </c>
      <c r="F74" s="62" t="s">
        <v>230</v>
      </c>
      <c r="G74" s="62">
        <v>172425</v>
      </c>
      <c r="H74" s="15">
        <v>792327</v>
      </c>
      <c r="I74" s="15" t="s">
        <v>194</v>
      </c>
      <c r="J74" s="109" t="s">
        <v>195</v>
      </c>
    </row>
    <row r="75" spans="1:10" ht="36" x14ac:dyDescent="0.2">
      <c r="A75" s="127"/>
      <c r="B75" s="61"/>
      <c r="C75" s="62"/>
      <c r="D75" s="62"/>
      <c r="E75" s="71"/>
      <c r="F75" s="62" t="s">
        <v>231</v>
      </c>
      <c r="G75" s="62">
        <v>106177.5</v>
      </c>
      <c r="H75" s="15"/>
      <c r="I75" s="15"/>
      <c r="J75" s="109"/>
    </row>
    <row r="76" spans="1:10" ht="36" x14ac:dyDescent="0.2">
      <c r="A76" s="127"/>
      <c r="B76" s="61"/>
      <c r="C76" s="62"/>
      <c r="D76" s="62"/>
      <c r="E76" s="71"/>
      <c r="F76" s="62" t="s">
        <v>232</v>
      </c>
      <c r="G76" s="62">
        <v>127957.5</v>
      </c>
      <c r="H76" s="15"/>
      <c r="I76" s="15"/>
      <c r="J76" s="109"/>
    </row>
    <row r="77" spans="1:10" ht="24" x14ac:dyDescent="0.2">
      <c r="A77" s="127"/>
      <c r="B77" s="61"/>
      <c r="C77" s="62"/>
      <c r="D77" s="62"/>
      <c r="E77" s="71"/>
      <c r="F77" s="62" t="s">
        <v>233</v>
      </c>
      <c r="G77" s="62">
        <v>3448.5</v>
      </c>
      <c r="H77" s="15"/>
      <c r="I77" s="15"/>
      <c r="J77" s="109"/>
    </row>
    <row r="78" spans="1:10" ht="48" x14ac:dyDescent="0.2">
      <c r="A78" s="127"/>
      <c r="B78" s="61"/>
      <c r="C78" s="62"/>
      <c r="D78" s="62"/>
      <c r="E78" s="71"/>
      <c r="F78" s="62" t="s">
        <v>234</v>
      </c>
      <c r="G78" s="62">
        <v>20328</v>
      </c>
      <c r="H78" s="15"/>
      <c r="I78" s="15"/>
      <c r="J78" s="109"/>
    </row>
    <row r="79" spans="1:10" ht="36" x14ac:dyDescent="0.2">
      <c r="A79" s="127"/>
      <c r="B79" s="61"/>
      <c r="C79" s="62"/>
      <c r="D79" s="62"/>
      <c r="E79" s="71"/>
      <c r="F79" s="62" t="s">
        <v>235</v>
      </c>
      <c r="G79" s="62">
        <v>4083.75</v>
      </c>
      <c r="H79" s="15"/>
      <c r="I79" s="15"/>
      <c r="J79" s="109"/>
    </row>
    <row r="80" spans="1:10" ht="48" x14ac:dyDescent="0.2">
      <c r="A80" s="127"/>
      <c r="B80" s="61"/>
      <c r="C80" s="62"/>
      <c r="D80" s="62"/>
      <c r="E80" s="71"/>
      <c r="F80" s="62" t="s">
        <v>236</v>
      </c>
      <c r="G80" s="62">
        <v>19965</v>
      </c>
      <c r="H80" s="15"/>
      <c r="I80" s="15"/>
      <c r="J80" s="109"/>
    </row>
    <row r="81" spans="1:10" ht="24" x14ac:dyDescent="0.2">
      <c r="A81" s="127"/>
      <c r="B81" s="61"/>
      <c r="C81" s="62"/>
      <c r="D81" s="62"/>
      <c r="E81" s="71"/>
      <c r="F81" s="62" t="s">
        <v>237</v>
      </c>
      <c r="G81" s="62">
        <v>6201.25</v>
      </c>
      <c r="H81" s="15"/>
      <c r="I81" s="15"/>
      <c r="J81" s="109"/>
    </row>
    <row r="82" spans="1:10" ht="60" x14ac:dyDescent="0.2">
      <c r="A82" s="127"/>
      <c r="B82" s="61"/>
      <c r="C82" s="62"/>
      <c r="D82" s="62"/>
      <c r="E82" s="71" t="s">
        <v>207</v>
      </c>
      <c r="F82" s="62" t="s">
        <v>238</v>
      </c>
      <c r="G82" s="62">
        <v>9256.5</v>
      </c>
      <c r="H82" s="15">
        <v>104218.2</v>
      </c>
      <c r="I82" s="15" t="s">
        <v>209</v>
      </c>
      <c r="J82" s="109" t="s">
        <v>210</v>
      </c>
    </row>
    <row r="83" spans="1:10" ht="24" x14ac:dyDescent="0.2">
      <c r="A83" s="127"/>
      <c r="B83" s="61"/>
      <c r="C83" s="62"/>
      <c r="D83" s="62"/>
      <c r="E83" s="71"/>
      <c r="F83" s="62" t="s">
        <v>239</v>
      </c>
      <c r="G83" s="62">
        <v>52030</v>
      </c>
      <c r="H83" s="15"/>
      <c r="I83" s="15"/>
      <c r="J83" s="109"/>
    </row>
    <row r="84" spans="1:10" ht="24" x14ac:dyDescent="0.2">
      <c r="A84" s="127"/>
      <c r="B84" s="61"/>
      <c r="C84" s="62"/>
      <c r="D84" s="62"/>
      <c r="E84" s="71"/>
      <c r="F84" s="62" t="s">
        <v>240</v>
      </c>
      <c r="G84" s="62">
        <v>15185.5</v>
      </c>
      <c r="H84" s="15"/>
      <c r="I84" s="15"/>
      <c r="J84" s="109"/>
    </row>
    <row r="85" spans="1:10" ht="36" x14ac:dyDescent="0.2">
      <c r="A85" s="127"/>
      <c r="B85" s="61"/>
      <c r="C85" s="62"/>
      <c r="D85" s="62"/>
      <c r="E85" s="71" t="s">
        <v>187</v>
      </c>
      <c r="F85" s="62" t="s">
        <v>241</v>
      </c>
      <c r="G85" s="62">
        <v>12795.75</v>
      </c>
      <c r="H85" s="15">
        <v>1710</v>
      </c>
      <c r="I85" s="15" t="s">
        <v>218</v>
      </c>
      <c r="J85" s="109" t="s">
        <v>190</v>
      </c>
    </row>
    <row r="86" spans="1:10" ht="24.75" thickBot="1" x14ac:dyDescent="0.25">
      <c r="A86" s="128"/>
      <c r="B86" s="110"/>
      <c r="C86" s="67"/>
      <c r="D86" s="67"/>
      <c r="E86" s="72"/>
      <c r="F86" s="67" t="s">
        <v>242</v>
      </c>
      <c r="G86" s="67">
        <v>2134.44</v>
      </c>
      <c r="H86" s="18"/>
      <c r="I86" s="18"/>
      <c r="J86" s="111"/>
    </row>
    <row r="87" spans="1:10" ht="12.75" thickBot="1" x14ac:dyDescent="0.25"/>
    <row r="88" spans="1:10" ht="36" x14ac:dyDescent="0.2">
      <c r="A88" s="116" t="s">
        <v>291</v>
      </c>
      <c r="B88" s="105" t="s">
        <v>243</v>
      </c>
      <c r="C88" s="106" t="str">
        <f ca="1">VLOOKUP(B88,[1]HARMONOGRAM!A:F,6,0)</f>
        <v>06/2016</v>
      </c>
      <c r="D88" s="106">
        <f ca="1">VLOOKUP(B88,[1]HARMONOGRAM!A:G,7,0)</f>
        <v>1975819.4</v>
      </c>
      <c r="E88" s="107" t="s">
        <v>244</v>
      </c>
      <c r="F88" s="106">
        <f ca="1">VLOOKUP(B88,[1]HARMONOGRAM!A:J,9,0)</f>
        <v>1950000</v>
      </c>
      <c r="G88" s="106">
        <f ca="1">VLOOKUP(B88,[1]HARMONOGRAM!A:J,10,0)</f>
        <v>1950000</v>
      </c>
      <c r="H88" s="13" t="s">
        <v>245</v>
      </c>
      <c r="I88" s="13" t="s">
        <v>43</v>
      </c>
      <c r="J88" s="88"/>
    </row>
    <row r="89" spans="1:10" ht="24" x14ac:dyDescent="0.2">
      <c r="A89" s="117"/>
      <c r="B89" s="61" t="s">
        <v>246</v>
      </c>
      <c r="C89" s="62" t="str">
        <f ca="1">VLOOKUP(B89,[1]HARMONOGRAM!A:F,6,0)</f>
        <v>06/2016</v>
      </c>
      <c r="D89" s="62">
        <f ca="1">VLOOKUP(B89,[1]HARMONOGRAM!A:G,7,0)</f>
        <v>2075979</v>
      </c>
      <c r="E89" s="62" t="str">
        <f ca="1">VLOOKUP(B89,[1]HARMONOGRAM!A:I,8,0)</f>
        <v>FALK, spol. s r.o.</v>
      </c>
      <c r="F89" s="62">
        <f ca="1">VLOOKUP(B89,[1]HARMONOGRAM!A:J,9,0)</f>
        <v>2041057</v>
      </c>
      <c r="G89" s="62">
        <f ca="1">VLOOKUP(B89,[1]HARMONOGRAM!A:J,10,0)</f>
        <v>2135973</v>
      </c>
      <c r="H89" s="15" t="s">
        <v>245</v>
      </c>
      <c r="I89" s="15" t="s">
        <v>43</v>
      </c>
      <c r="J89" s="90"/>
    </row>
    <row r="90" spans="1:10" ht="36" x14ac:dyDescent="0.2">
      <c r="A90" s="117"/>
      <c r="B90" s="61" t="s">
        <v>247</v>
      </c>
      <c r="C90" s="62" t="str">
        <f ca="1">VLOOKUP(B90,[1]HARMONOGRAM!A:F,6,0)</f>
        <v>04/2016</v>
      </c>
      <c r="D90" s="62">
        <f ca="1">VLOOKUP(B90,[1]HARMONOGRAM!A:G,7,0)</f>
        <v>1540465</v>
      </c>
      <c r="E90" s="62" t="str">
        <f ca="1">VLOOKUP(B90,[1]HARMONOGRAM!A:I,8,0)</f>
        <v>První plzeňská stavební s.r.o.</v>
      </c>
      <c r="F90" s="62" t="str">
        <f ca="1">VLOOKUP(B90,[1]HARMONOGRAM!A:J,9,0)</f>
        <v xml:space="preserve">1 573 752,72 </v>
      </c>
      <c r="G90" s="62" t="str">
        <f ca="1">VLOOKUP(B90,[1]HARMONOGRAM!A:J,10,0)</f>
        <v xml:space="preserve">1 573 752,72 </v>
      </c>
      <c r="H90" s="15" t="s">
        <v>245</v>
      </c>
      <c r="I90" s="15" t="s">
        <v>43</v>
      </c>
      <c r="J90" s="90"/>
    </row>
    <row r="91" spans="1:10" ht="24" x14ac:dyDescent="0.2">
      <c r="A91" s="117"/>
      <c r="B91" s="63" t="s">
        <v>248</v>
      </c>
      <c r="C91" s="62" t="str">
        <f ca="1">VLOOKUP(B91,[1]HARMONOGRAM!A:F,6,0)</f>
        <v>08/2016</v>
      </c>
      <c r="D91" s="62">
        <f ca="1">VLOOKUP(B91,[1]HARMONOGRAM!A:G,7,0)</f>
        <v>3000000</v>
      </c>
      <c r="E91" s="62" t="str">
        <f ca="1">VLOOKUP(B91,[1]HARMONOGRAM!A:I,8,0)</f>
        <v>SILBA-Elstav s.r.o.</v>
      </c>
      <c r="F91" s="62">
        <f ca="1">VLOOKUP(B91,[1]HARMONOGRAM!A:J,9,0)</f>
        <v>2974439.58</v>
      </c>
      <c r="G91" s="62">
        <f ca="1">VLOOKUP(B91,[1]HARMONOGRAM!A:J,10,0)</f>
        <v>3014345.09</v>
      </c>
      <c r="H91" s="15" t="s">
        <v>245</v>
      </c>
      <c r="I91" s="15" t="s">
        <v>43</v>
      </c>
      <c r="J91" s="90"/>
    </row>
    <row r="92" spans="1:10" ht="24" x14ac:dyDescent="0.2">
      <c r="A92" s="117"/>
      <c r="B92" s="61" t="s">
        <v>249</v>
      </c>
      <c r="C92" s="62" t="str">
        <f ca="1">VLOOKUP(B92,[1]HARMONOGRAM!A:F,6,0)</f>
        <v>05/2016</v>
      </c>
      <c r="D92" s="62">
        <f ca="1">VLOOKUP(B92,[1]HARMONOGRAM!A:G,7,0)</f>
        <v>891413.7</v>
      </c>
      <c r="E92" s="62" t="str">
        <f ca="1">VLOOKUP(B92,[1]HARMONOGRAM!A:I,8,0)</f>
        <v>Triumfa Energo s.r.o.</v>
      </c>
      <c r="F92" s="62" t="str">
        <f ca="1">VLOOKUP(B92,[1]HARMONOGRAM!A:J,9,0)</f>
        <v xml:space="preserve">874 048,10 </v>
      </c>
      <c r="G92" s="62" t="str">
        <f ca="1">VLOOKUP(B92,[1]HARMONOGRAM!A:J,10,0)</f>
        <v xml:space="preserve">874 048,10 </v>
      </c>
      <c r="H92" s="15" t="s">
        <v>245</v>
      </c>
      <c r="I92" s="15" t="s">
        <v>43</v>
      </c>
      <c r="J92" s="90"/>
    </row>
    <row r="93" spans="1:10" ht="36" x14ac:dyDescent="0.2">
      <c r="A93" s="117"/>
      <c r="B93" s="61" t="s">
        <v>250</v>
      </c>
      <c r="C93" s="62" t="str">
        <f ca="1">VLOOKUP(B93,[1]HARMONOGRAM!A:F,6,0)</f>
        <v>08/2016</v>
      </c>
      <c r="D93" s="62">
        <f ca="1">VLOOKUP(B93,[1]HARMONOGRAM!A:G,7,0)</f>
        <v>1115774.76</v>
      </c>
      <c r="E93" s="62" t="str">
        <f ca="1">VLOOKUP(B93,[1]HARMONOGRAM!A:I,8,0)</f>
        <v>MaBell.cz,  spol. s r.o.</v>
      </c>
      <c r="F93" s="62" t="str">
        <f ca="1">VLOOKUP(B93,[1]HARMONOGRAM!A:J,9,0)</f>
        <v>1 082 915,50</v>
      </c>
      <c r="G93" s="62" t="str">
        <f ca="1">VLOOKUP(B93,[1]HARMONOGRAM!A:J,10,0)</f>
        <v>1 082 915,50</v>
      </c>
      <c r="H93" s="15" t="s">
        <v>245</v>
      </c>
      <c r="I93" s="15" t="s">
        <v>43</v>
      </c>
      <c r="J93" s="90"/>
    </row>
    <row r="94" spans="1:10" ht="24" x14ac:dyDescent="0.2">
      <c r="A94" s="117"/>
      <c r="B94" s="61" t="s">
        <v>251</v>
      </c>
      <c r="C94" s="62" t="str">
        <f ca="1">VLOOKUP(B94,[1]HARMONOGRAM!A:F,6,0)</f>
        <v>09/2016</v>
      </c>
      <c r="D94" s="62">
        <f ca="1">VLOOKUP(B94,[1]HARMONOGRAM!A:G,7,0)</f>
        <v>1441244</v>
      </c>
      <c r="E94" s="62" t="str">
        <f ca="1">VLOOKUP(B94,[1]HARMONOGRAM!A:I,8,0)</f>
        <v>RYTA s.r.o.</v>
      </c>
      <c r="F94" s="62">
        <f ca="1">VLOOKUP(B94,[1]HARMONOGRAM!A:J,9,0)</f>
        <v>1374390</v>
      </c>
      <c r="G94" s="62">
        <f ca="1">VLOOKUP(B94,[1]HARMONOGRAM!A:J,10,0)</f>
        <v>1374390</v>
      </c>
      <c r="H94" s="15" t="s">
        <v>245</v>
      </c>
      <c r="I94" s="15" t="s">
        <v>43</v>
      </c>
      <c r="J94" s="90"/>
    </row>
    <row r="95" spans="1:10" ht="24" x14ac:dyDescent="0.2">
      <c r="A95" s="117"/>
      <c r="B95" s="64" t="s">
        <v>252</v>
      </c>
      <c r="C95" s="62" t="str">
        <f ca="1">VLOOKUP(B95,[1]HARMONOGRAM!A:F,6,0)</f>
        <v>07/2015</v>
      </c>
      <c r="D95" s="62">
        <f ca="1">VLOOKUP(B95,[1]HARMONOGRAM!A:G,7,0)</f>
        <v>555328.06000000006</v>
      </c>
      <c r="E95" s="62" t="str">
        <f ca="1">VLOOKUP(B95,[1]HARMONOGRAM!A:I,8,0)</f>
        <v>Vratislav Vyskočil</v>
      </c>
      <c r="F95" s="62" t="str">
        <f ca="1">VLOOKUP(B95,[1]HARMONOGRAM!A:J,9,0)</f>
        <v>548 858,96</v>
      </c>
      <c r="G95" s="62">
        <f ca="1">VLOOKUP(B95,[1]HARMONOGRAM!A:J,10,0)</f>
        <v>546877.46</v>
      </c>
      <c r="H95" s="15" t="s">
        <v>245</v>
      </c>
      <c r="I95" s="15" t="s">
        <v>43</v>
      </c>
      <c r="J95" s="90"/>
    </row>
    <row r="96" spans="1:10" ht="36" x14ac:dyDescent="0.2">
      <c r="A96" s="117"/>
      <c r="B96" s="65" t="s">
        <v>253</v>
      </c>
      <c r="C96" s="62" t="str">
        <f ca="1">VLOOKUP(B96,[1]HARMONOGRAM!A:F,6,0)</f>
        <v>09/2016</v>
      </c>
      <c r="D96" s="62">
        <f ca="1">VLOOKUP(B96,[1]HARMONOGRAM!A:G,7,0)</f>
        <v>711719</v>
      </c>
      <c r="E96" s="71" t="s">
        <v>254</v>
      </c>
      <c r="F96" s="62">
        <f ca="1">VLOOKUP(B96,[1]HARMONOGRAM!A:J,9,0)</f>
        <v>699826</v>
      </c>
      <c r="G96" s="62">
        <f ca="1">VLOOKUP(B96,[1]HARMONOGRAM!A:J,10,0)</f>
        <v>746211</v>
      </c>
      <c r="H96" s="15" t="s">
        <v>245</v>
      </c>
      <c r="I96" s="15" t="s">
        <v>43</v>
      </c>
      <c r="J96" s="90"/>
    </row>
    <row r="97" spans="1:10" ht="24" x14ac:dyDescent="0.2">
      <c r="A97" s="117"/>
      <c r="B97" s="61" t="s">
        <v>255</v>
      </c>
      <c r="C97" s="62" t="str">
        <f ca="1">VLOOKUP(B97,[1]HARMONOGRAM!A:F,6,0)</f>
        <v>09/2016</v>
      </c>
      <c r="D97" s="62">
        <f ca="1">VLOOKUP(B97,[1]HARMONOGRAM!A:G,7,0)</f>
        <v>720010.3</v>
      </c>
      <c r="E97" s="62" t="str">
        <f ca="1">VLOOKUP(B97,[1]HARMONOGRAM!A:I,8,0)</f>
        <v>STAKOM, spol. s r.o.</v>
      </c>
      <c r="F97" s="62">
        <f ca="1">VLOOKUP(B97,[1]HARMONOGRAM!A:J,9,0)</f>
        <v>740733</v>
      </c>
      <c r="G97" s="62">
        <f ca="1">VLOOKUP(B97,[1]HARMONOGRAM!A:J,10,0)</f>
        <v>740733</v>
      </c>
      <c r="H97" s="15" t="s">
        <v>245</v>
      </c>
      <c r="I97" s="15" t="s">
        <v>43</v>
      </c>
      <c r="J97" s="90"/>
    </row>
    <row r="98" spans="1:10" ht="24" x14ac:dyDescent="0.2">
      <c r="A98" s="117"/>
      <c r="B98" s="61" t="s">
        <v>256</v>
      </c>
      <c r="C98" s="62" t="str">
        <f ca="1">VLOOKUP(B98,[1]HARMONOGRAM!A:F,6,0)</f>
        <v>08/2016</v>
      </c>
      <c r="D98" s="62">
        <f ca="1">VLOOKUP(B98,[1]HARMONOGRAM!A:G,7,0)</f>
        <v>1007210.56</v>
      </c>
      <c r="E98" s="62" t="str">
        <f ca="1">VLOOKUP(B98,[1]HARMONOGRAM!A:I,8,0)</f>
        <v>SILBA-Elstav s.r.o.</v>
      </c>
      <c r="F98" s="62">
        <f ca="1">VLOOKUP(B98,[1]HARMONOGRAM!A:J,9,0)</f>
        <v>1050061.8500000001</v>
      </c>
      <c r="G98" s="62">
        <f ca="1">VLOOKUP(B98,[1]HARMONOGRAM!A:J,10,0)</f>
        <v>1050061.8500000001</v>
      </c>
      <c r="H98" s="15" t="s">
        <v>245</v>
      </c>
      <c r="I98" s="15" t="s">
        <v>43</v>
      </c>
      <c r="J98" s="90"/>
    </row>
    <row r="99" spans="1:10" ht="24" x14ac:dyDescent="0.2">
      <c r="A99" s="117"/>
      <c r="B99" s="63" t="s">
        <v>257</v>
      </c>
      <c r="C99" s="62" t="str">
        <f ca="1">VLOOKUP(B99,[1]HARMONOGRAM!A:F,6,0)</f>
        <v>07/2016</v>
      </c>
      <c r="D99" s="62">
        <f ca="1">VLOOKUP(B99,[1]HARMONOGRAM!A:G,7,0)</f>
        <v>2302852.7599999998</v>
      </c>
      <c r="E99" s="62" t="str">
        <f ca="1">VLOOKUP(B99,[1]HARMONOGRAM!A:I,8,0)</f>
        <v>Stavební společnost SIPA s.r.o.</v>
      </c>
      <c r="F99" s="62">
        <f ca="1">VLOOKUP(B99,[1]HARMONOGRAM!A:J,9,0)</f>
        <v>2247143.3199999998</v>
      </c>
      <c r="G99" s="62">
        <f ca="1">VLOOKUP(B99,[1]HARMONOGRAM!A:J,10,0)</f>
        <v>2274261.3199999998</v>
      </c>
      <c r="H99" s="15" t="s">
        <v>245</v>
      </c>
      <c r="I99" s="15" t="s">
        <v>43</v>
      </c>
      <c r="J99" s="90"/>
    </row>
    <row r="100" spans="1:10" ht="24" x14ac:dyDescent="0.2">
      <c r="A100" s="117"/>
      <c r="B100" s="63" t="s">
        <v>258</v>
      </c>
      <c r="C100" s="62" t="str">
        <f ca="1">VLOOKUP(B100,[1]HARMONOGRAM!A:F,6,0)</f>
        <v>12/2016</v>
      </c>
      <c r="D100" s="62">
        <f ca="1">VLOOKUP(B100,[1]HARMONOGRAM!A:G,7,0)</f>
        <v>815273</v>
      </c>
      <c r="E100" s="62" t="str">
        <f ca="1">VLOOKUP(B100,[1]HARMONOGRAM!A:I,8,0)</f>
        <v>SIVRES, a. s.</v>
      </c>
      <c r="F100" s="62">
        <f ca="1">VLOOKUP(B100,[1]HARMONOGRAM!A:J,9,0)</f>
        <v>769835.92</v>
      </c>
      <c r="G100" s="62">
        <f ca="1">VLOOKUP(B100,[1]HARMONOGRAM!A:J,10,0)</f>
        <v>769835.92</v>
      </c>
      <c r="H100" s="15" t="s">
        <v>245</v>
      </c>
      <c r="I100" s="15" t="s">
        <v>43</v>
      </c>
      <c r="J100" s="90"/>
    </row>
    <row r="101" spans="1:10" ht="24" x14ac:dyDescent="0.2">
      <c r="A101" s="117"/>
      <c r="B101" s="63" t="s">
        <v>259</v>
      </c>
      <c r="C101" s="62" t="str">
        <f ca="1">VLOOKUP(B101,[1]HARMONOGRAM!A:F,6,0)</f>
        <v>10/2016</v>
      </c>
      <c r="D101" s="62">
        <f ca="1">VLOOKUP(B101,[1]HARMONOGRAM!A:G,7,0)</f>
        <v>1053592.8799999999</v>
      </c>
      <c r="E101" s="62" t="str">
        <f ca="1">VLOOKUP(B101,[1]HARMONOGRAM!A:I,8,0)</f>
        <v>RYTA s.r.o.</v>
      </c>
      <c r="F101" s="62">
        <f ca="1">VLOOKUP(B101,[1]HARMONOGRAM!A:J,9,0)</f>
        <v>973855.77</v>
      </c>
      <c r="G101" s="62">
        <f ca="1">VLOOKUP(B101,[1]HARMONOGRAM!A:J,10,0)</f>
        <v>973855.77</v>
      </c>
      <c r="H101" s="15" t="s">
        <v>245</v>
      </c>
      <c r="I101" s="15" t="s">
        <v>43</v>
      </c>
      <c r="J101" s="90"/>
    </row>
    <row r="102" spans="1:10" ht="36.75" thickBot="1" x14ac:dyDescent="0.25">
      <c r="A102" s="118"/>
      <c r="B102" s="66" t="s">
        <v>260</v>
      </c>
      <c r="C102" s="67" t="str">
        <f ca="1">VLOOKUP(B102,[1]HARMONOGRAM!A:F,6,0)</f>
        <v>02/2017</v>
      </c>
      <c r="D102" s="67">
        <f ca="1">VLOOKUP(B102,[1]HARMONOGRAM!A:G,7,0)</f>
        <v>750000</v>
      </c>
      <c r="E102" s="67" t="str">
        <f ca="1">VLOOKUP(B102,[1]HARMONOGRAM!A:I,8,0)</f>
        <v>Ing.arch. Jiří Michálek</v>
      </c>
      <c r="F102" s="67">
        <f ca="1">VLOOKUP(B102,[1]HARMONOGRAM!A:J,9,0)</f>
        <v>735500</v>
      </c>
      <c r="G102" s="67">
        <f ca="1">VLOOKUP(B102,[1]HARMONOGRAM!A:J,10,0)</f>
        <v>735500</v>
      </c>
      <c r="H102" s="18" t="s">
        <v>245</v>
      </c>
      <c r="I102" s="18" t="s">
        <v>43</v>
      </c>
      <c r="J102" s="92"/>
    </row>
    <row r="103" spans="1:10" ht="12.75" thickBot="1" x14ac:dyDescent="0.25"/>
    <row r="104" spans="1:10" ht="192" customHeight="1" thickBot="1" x14ac:dyDescent="0.25">
      <c r="A104" s="112" t="s">
        <v>290</v>
      </c>
      <c r="B104" s="113" t="s">
        <v>261</v>
      </c>
      <c r="C104" s="114" t="s">
        <v>20</v>
      </c>
      <c r="D104" s="114" t="s">
        <v>262</v>
      </c>
      <c r="E104" s="115" t="s">
        <v>263</v>
      </c>
      <c r="F104" s="114" t="s">
        <v>264</v>
      </c>
      <c r="G104" s="114" t="s">
        <v>265</v>
      </c>
      <c r="H104" s="94" t="s">
        <v>266</v>
      </c>
      <c r="I104" s="94" t="s">
        <v>267</v>
      </c>
      <c r="J104" s="96"/>
    </row>
    <row r="105" spans="1:10" ht="12.75" thickBot="1" x14ac:dyDescent="0.25"/>
    <row r="106" spans="1:10" ht="36" x14ac:dyDescent="0.2">
      <c r="A106" s="116" t="s">
        <v>268</v>
      </c>
      <c r="B106" s="105" t="s">
        <v>269</v>
      </c>
      <c r="C106" s="106"/>
      <c r="D106" s="106" t="s">
        <v>270</v>
      </c>
      <c r="E106" s="107" t="s">
        <v>271</v>
      </c>
      <c r="F106" s="106" t="s">
        <v>272</v>
      </c>
      <c r="G106" s="106" t="s">
        <v>273</v>
      </c>
      <c r="H106" s="13" t="s">
        <v>274</v>
      </c>
      <c r="I106" s="13" t="s">
        <v>275</v>
      </c>
      <c r="J106" s="88"/>
    </row>
    <row r="107" spans="1:10" ht="36" x14ac:dyDescent="0.2">
      <c r="A107" s="117"/>
      <c r="B107" s="61" t="s">
        <v>276</v>
      </c>
      <c r="C107" s="62"/>
      <c r="D107" s="62" t="s">
        <v>277</v>
      </c>
      <c r="E107" s="62" t="s">
        <v>278</v>
      </c>
      <c r="F107" s="62" t="s">
        <v>279</v>
      </c>
      <c r="G107" s="62" t="s">
        <v>280</v>
      </c>
      <c r="H107" s="15" t="s">
        <v>281</v>
      </c>
      <c r="I107" s="15" t="s">
        <v>282</v>
      </c>
      <c r="J107" s="90"/>
    </row>
    <row r="108" spans="1:10" ht="72.75" thickBot="1" x14ac:dyDescent="0.25">
      <c r="A108" s="118"/>
      <c r="B108" s="110" t="s">
        <v>283</v>
      </c>
      <c r="C108" s="67"/>
      <c r="D108" s="67" t="s">
        <v>284</v>
      </c>
      <c r="E108" s="67" t="s">
        <v>285</v>
      </c>
      <c r="F108" s="67" t="s">
        <v>286</v>
      </c>
      <c r="G108" s="67" t="s">
        <v>287</v>
      </c>
      <c r="H108" s="18" t="s">
        <v>288</v>
      </c>
      <c r="I108" s="18" t="s">
        <v>43</v>
      </c>
      <c r="J108" s="92"/>
    </row>
  </sheetData>
  <sheetProtection selectLockedCells="1" selectUnlockedCells="1"/>
  <mergeCells count="8">
    <mergeCell ref="J40:J43"/>
    <mergeCell ref="A9:A11"/>
    <mergeCell ref="A88:A102"/>
    <mergeCell ref="A106:A108"/>
    <mergeCell ref="A4:A7"/>
    <mergeCell ref="A13:A25"/>
    <mergeCell ref="A29:A45"/>
    <mergeCell ref="A47:A86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61" orientation="landscape" r:id="rId1"/>
  <headerFooter alignWithMargins="0">
    <oddHeader>&amp;R&amp;8Příloha č.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kurcova</dc:creator>
  <cp:lastModifiedBy>Kaucká Lenka</cp:lastModifiedBy>
  <cp:lastPrinted>2016-08-15T11:33:26Z</cp:lastPrinted>
  <dcterms:created xsi:type="dcterms:W3CDTF">2003-06-17T09:07:40Z</dcterms:created>
  <dcterms:modified xsi:type="dcterms:W3CDTF">2017-08-29T05:58:44Z</dcterms:modified>
</cp:coreProperties>
</file>