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7795" windowHeight="9930"/>
  </bookViews>
  <sheets>
    <sheet name="úpravy" sheetId="2" r:id="rId1"/>
    <sheet name="List3" sheetId="3" r:id="rId2"/>
  </sheets>
  <calcPr calcId="145621"/>
</workbook>
</file>

<file path=xl/calcChain.xml><?xml version="1.0" encoding="utf-8"?>
<calcChain xmlns="http://schemas.openxmlformats.org/spreadsheetml/2006/main">
  <c r="G9" i="2" l="1"/>
  <c r="F9" i="2"/>
  <c r="G20" i="2"/>
  <c r="F20" i="2"/>
  <c r="E20" i="2"/>
  <c r="E8" i="2"/>
  <c r="F10" i="2" l="1"/>
  <c r="G10" i="2"/>
  <c r="G26" i="2" l="1"/>
  <c r="F26" i="2"/>
  <c r="E22" i="2" l="1"/>
  <c r="E6" i="2"/>
  <c r="E10" i="2" s="1"/>
  <c r="D6" i="2"/>
  <c r="D4" i="2" s="1"/>
  <c r="E26" i="2" l="1"/>
</calcChain>
</file>

<file path=xl/sharedStrings.xml><?xml version="1.0" encoding="utf-8"?>
<sst xmlns="http://schemas.openxmlformats.org/spreadsheetml/2006/main" count="114" uniqueCount="71">
  <si>
    <t>Subjekt</t>
  </si>
  <si>
    <t>Ukazatel</t>
  </si>
  <si>
    <t>Operace</t>
  </si>
  <si>
    <t xml:space="preserve"> Text</t>
  </si>
  <si>
    <t>Běžné výdaje - provozní výdaje</t>
  </si>
  <si>
    <t>OSI - SŠ a Luční</t>
  </si>
  <si>
    <t>OZS - správa domů</t>
  </si>
  <si>
    <t>Odbor příjmů z pohledávek a prodejů</t>
  </si>
  <si>
    <t>Kapitálové příjmy - příjmy z prodeje domů</t>
  </si>
  <si>
    <t>Zvýšení</t>
  </si>
  <si>
    <t>KTAJ - personální oddělní</t>
  </si>
  <si>
    <t>Městská policie</t>
  </si>
  <si>
    <t>Dětské centrum</t>
  </si>
  <si>
    <t>Provozní výdaje - příspěvky vl. PO</t>
  </si>
  <si>
    <t xml:space="preserve"> </t>
  </si>
  <si>
    <t>ORVŘ</t>
  </si>
  <si>
    <t>Provozní příjmy - správní poplatky</t>
  </si>
  <si>
    <t>PMDP</t>
  </si>
  <si>
    <t>Správa veřejného statku MP</t>
  </si>
  <si>
    <t>KŘTÚ - SVS - MP - ostatní příjmy a výdaje</t>
  </si>
  <si>
    <t>Provozní příjmy  - příjmy z vlastní činnosti</t>
  </si>
  <si>
    <t>SUMA</t>
  </si>
  <si>
    <t>KŘÚSO</t>
  </si>
  <si>
    <t>Odbor prezentace a marketingu</t>
  </si>
  <si>
    <t>SIT MP</t>
  </si>
  <si>
    <t>KŘTÚ - SVS - terminály</t>
  </si>
  <si>
    <t>Provozní výdaje  - běžné výdaje</t>
  </si>
  <si>
    <t>ZDROJE:</t>
  </si>
  <si>
    <t>POTŘEBY:</t>
  </si>
  <si>
    <t xml:space="preserve">Navýšení střednědobého výhledu rozpočtu MPOL v návaznosti na úpravu rozpočtu na rok 2018 z přebytku hospodaření schválenou usn. ZMP č. 125 ze dne 19. 4. 2018. Prostředky jsou určeny na personální posílení služby tísňové linky. </t>
  </si>
  <si>
    <r>
      <t>Navýšení střednědobého výhledu rozpočtu výdajů KTAJ - personální oddělení v návaznosti na úpravu rozpočtu na rok 2018  z přebytku hospodaření  schválenou</t>
    </r>
    <r>
      <rPr>
        <sz val="10"/>
        <color theme="1"/>
        <rFont val="Arial"/>
        <family val="2"/>
        <charset val="238"/>
      </rPr>
      <t xml:space="preserve"> usn.  ZMP č.  125 ze dne 19. 4. 2018.</t>
    </r>
    <r>
      <rPr>
        <sz val="10"/>
        <rFont val="Arial"/>
        <family val="2"/>
        <charset val="238"/>
      </rPr>
      <t xml:space="preserve">   Jedná se o posílení  rozpočtu mzdových výdajů  zejména  v souvislosti se zajištěním  agendy GDPR a posílení personálního stavu  stavebního odboru z důvodu platnosti zákona č. 225/2017 Sb., kterým se mění zákon č. 183/2006 Sb., o územním plánování a stavebním řádu. Touto novelou dochází k nárůstu agendy úřadů obcí s rozšířenou působností  v souvislosti se zavedením závazného stanoviska dle § 96 b stavebního zákona, které budou tyto správní orgány vydávat pro celý správní orgán obce s rozšířenou působností pro  všechny záměry ve svém správním obvodu.  Dalším důvodem navýšení je  rovněž nařízení vlády č. 399/2017., kdy došlo ke změnám v katalogu prací. </t>
    </r>
  </si>
  <si>
    <t>Navýšení střednědobého výhledu rozpočtu provozního příspěvku Dětského centra v návaznosti na úpravu rozpočtu na rok 2018 z přebytku hospodaření schválenou usn. ZMP č. 125 ze dne 19. 4. 2018. Jedná se o navýšení provozního příspěvku v návaznosti na nařízení vlády č. 399/20174 sb., kdy došlo ke změnám v katalogu prací .</t>
  </si>
  <si>
    <t>Navýšení střednědobého výhledu rozpočtu OSI - ŠS  a Luční  v návaznosti na úpravu rozpočtu na rok 2018 z přebytku hospodaření schválenou usn. ZMP č. 125 ze dne 19. 4. 2018. Prostředky určeny na zajištění  fungování systému "Plzeňská karta na fotbalovém stadionu"</t>
  </si>
  <si>
    <t>Odbor financování a rozpočtu</t>
  </si>
  <si>
    <t xml:space="preserve">Navýšení střednědobého výhledu výdajů do údržby bytového fondu z důvodu posílení prostředků na opravy. </t>
  </si>
  <si>
    <t>SOUVZTAŽNÉ ÚPRAVY SVR:</t>
  </si>
  <si>
    <t>Navýšení střednědobého výhledu provozního příspěvku SITMP  z důvodu posílení kapacity správy webů a posílení kapacity rozvoje, které je spojeno s realizací projektů Smart City, Výzvy 28, nárůstu dílčích projektů v oblasti ERP (ekonomický systém SAP), agendových systémů (pohledávky)</t>
  </si>
  <si>
    <t xml:space="preserve">Odbor nabývání majetku </t>
  </si>
  <si>
    <t>Provozní výdaje - běžné výdaje</t>
  </si>
  <si>
    <t xml:space="preserve">Kapitálové výdaje - pořízení  budov, pozemků a infrastruktury </t>
  </si>
  <si>
    <t xml:space="preserve">Zvýšení </t>
  </si>
  <si>
    <t>Provozní výdaje -  transfer PMDP</t>
  </si>
  <si>
    <t xml:space="preserve">Jedná se o posílení prostředků na výkupy pro rok 2019. </t>
  </si>
  <si>
    <t xml:space="preserve">Provozní výdaje - běžné výdaje </t>
  </si>
  <si>
    <t xml:space="preserve">Provozní výdaje - transfery  jiným organizacím a veř. rozpočtům </t>
  </si>
  <si>
    <t xml:space="preserve">Navýšení střednědobého výhledu běžných výdajů OPM v souvislosti s posílením výdajů na Slavnosti svobody dle schváleného konceptu  (usn. RMP  č. 376 ze dne 5. 4. 2018). V roce 2020 zapracována mimořádná výše z důvodu kulatého výročí událostí. </t>
  </si>
  <si>
    <t>Navýšení střednědobého výhledu rozpočtu příjmů z prodeje domů v návaznosti na usn. ZMP č. 122 a č. 123 ze dne 19. 4. 2018, kterým byly  schváleny  prodeje majetku Plzeňskému kraji.</t>
  </si>
  <si>
    <t>Jedná se o úpravu střednědobého výhledu  rozpočtu  v návaznosti na úpravu rozpočtu  na rok 2018 schválenou usn. ZMP č. 125 ze dne 19.4. 2018. Jedná se o zvýšení mzdových výdajů z důvodu potřeby navýšení počtu zaměstnanců ÚSA bude kryto navýšením rozpočtu příjmů ze správních poplatků.</t>
  </si>
  <si>
    <t>Jedná se  o úpravu střednědobého výhledu rozpočtu  v  návaznosti na úpravu rozpočtu na rok 2018 schválenou usn. ZMP č. 125 ze dne 19. 4. 2018.  Zvýšení mzdových výdajů  z důvodu potřeby navýšení počtu zaměstnanců bude kryto navýšením rozpočtu příjmů z věcných břemen.</t>
  </si>
  <si>
    <t>KŘTÚ - SVSMP - terminály</t>
  </si>
  <si>
    <t xml:space="preserve">Provozní příjmy - příjmy z vlastní činnosti </t>
  </si>
  <si>
    <t>Navýšení střednědobého výhledu rozpočtu příjmů z vlastní činnosti  o očekávané příjmy z provozu terminálu "Hlavní nádraží BUS" v Šumavské ulici (příjmy z autobusové dopravy, příjmy z reklamy, příjmy z provozu toalet).</t>
  </si>
  <si>
    <t xml:space="preserve">Navýšení střednědobého výhledu běžných výdajů pro rok 2019 v souvislosti se zajištěním provozu nového terminálu "Hlavní nádraží BUS" v Šumavské ulici. Od roku 2020 se předpokládá zajištění finančního krytí provozu  z příjmů  z provozování terminálu . V roce 2019  vzhledem k  zahájení provozu   terminálu a souvisejícího omezení počtu  vjezdů se předpokládá pouze částečné pokrytí  těchto  výdajů  z příjmů z provozování terminálu. Nárok na rozpočtové saldo v roce 2019 činí 1 354 tis. Kč. </t>
  </si>
  <si>
    <t xml:space="preserve">Navýšení střednědobého výhledu rozpočtu transferu PMDP zejména  z důvodu předpokladu  navýšení mzdových nákladů na zaměstnance  PMDP, a.s, zvýšení odpisů a snížení tržeb v souvislosti s novými tarify.  </t>
  </si>
  <si>
    <t>Snížení</t>
  </si>
  <si>
    <t>Odbor investic</t>
  </si>
  <si>
    <t>Kapitálové výdaje - stavební investice</t>
  </si>
  <si>
    <t xml:space="preserve">Použití Fondu rezerv a rozvoje MP - Rezerva na  pokrytí rizik a nepředvídatelných výdajů </t>
  </si>
  <si>
    <t>Použití Fondu  rezerv a rozvoje MP - volné</t>
  </si>
  <si>
    <t>Tvorba Fondu  rezerv a rozvoje MP - investiční rezerva</t>
  </si>
  <si>
    <t>OSI - sport. areál Prokopávka</t>
  </si>
  <si>
    <t>Kapitálové výdaje - stavební investice , prostředky kryté prostředky FRR MP</t>
  </si>
  <si>
    <t xml:space="preserve">Jedná se o použití Fondu rezerv a rozvoje  MP - Rezervy na pokrytí rizik a nepředvídatelných výdajů, kam byly převedeny volné zdroje rozpočtu roku 2018. </t>
  </si>
  <si>
    <t>Jedná se o snížení tvorby  FRR MP- Investiční rezervy v letech  2019- 2021, která je zapracována v rámci původního schváleného  SVR 2019 - 2021. (usn. ZMP č. 524 ze dne 14. 12. 2017.) Tato rezerva byla původně tvořena z volných zdrojů rozpočtu. V roce 2019 bude snížena tvorba investiční rezervy o 62 000 tis. Kč a zároveň zvýšena tvorba volných prostředků FRR MP ve výši 20 000 tis. Kč. V roce 2020 bude snížena tvorba investiční rezervy o 170.000 tis. Kč a zároveň zvýšena tvorba volných prostředků FRR MP ve výši 20 000 tis. Kč.</t>
  </si>
  <si>
    <t>Provozní výdaje - provozní příspěvky vl. PO</t>
  </si>
  <si>
    <t>Navýšení střednědobého výhledu provozních transferů KŘÚSO s předpokladem navýšení transferu pro ZČU Plzeň. Navýšení dotace  umožní podporu více projektů případně podporu projektů ve větším rozsahu.  Předpoklad celkové výše dotace pro ZČU činí v jednotlivých letech 2 mil. Kč</t>
  </si>
  <si>
    <t>částka ( v tis. Kč)</t>
  </si>
  <si>
    <t>Příloha č. 2 - Popis úprav střednědobého výhledu rozpočtu MMP 2019 - 2021</t>
  </si>
  <si>
    <t xml:space="preserve">Prostředky určeny na posílení rozpočtu akce "Přestavba sportovního areálu Prokopávka". V současné době je vydané stavební povolení a dle zpracované realizační projektové dokumentace upřesněny náklady na I. etapu, která zahrnuje  rekonstrukci stávajícího ubytovacího zařízení, stávající tělocvičny, vybudování parkoviště, přístupové rampy, fotbalového hřiště s UMT povrchem včetně umělého osvětlení, trafostanici, nezbytné sadové úpravy, areálové zpevněné plochy včetně technické infrastruktury, oplocení areálu, in-line dráhu a objekt malé tělocvičny. Aktualizovaná výše předpokládaných celkových nákladů I. etapy  přestavby činí 227  mil. Kč.  V rámci schváleného  SVR  jsou již   zapracovány prostředky na provoz areálu. (pro rok 2019 ve výši 2 055 tis. Kč, a pro rok 2020 a 2021 ve výši 3 800 tis. Kč v každém roce.) </t>
  </si>
  <si>
    <t>Prostředky určeny na realizaci akce "Rekonstrukce Lobezská ul."  V roce 2018 budou zahájeny projektové práce, předpoklad zahájení realizace v roce 2019, objem zapracovaných prostředků ve SVR dle aktualizované PD. Rekonstrukce je navržena v rozsahu mezi křižovatkami s ulicí Sladkovského a s ulicí Částkova (navazuje na již provedené úpravy), bude provedena sanace nebo výměna kanalizační stoky včetně výměny veřejné části kanalizačních přípojek, výměna vodovodního řadu včetně vodovodních přípojek, nové rozvody veřejného osvětlení včetně osazení stožárů a svítidel. Dále dojde k přeložce sítí a to: CEZ ITC Servis, SIT MP, Maxprogres, Telefonica O2, Českých drah a RWE. Plocha u stadionů je využita pro vybudování parkovacích míst – cca 180 stání pro osobní automobily, 6 stání pro autobusy. Dále dojde k částečné úpravě trolejového vedení, budou provedeny nové základy pod stávající trakční sloupy a k úpravě trakčního napájen, protihlukovým opatřením a budou provedeny i nové sadové úpravy.</t>
  </si>
  <si>
    <t>Prostředky určeny na realizaci akce "Polyfunkční objekt pro seniory". Jedná se úpravu SVR z důvodu časového rozložení realizace akce do období 2018 - 2021.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</si>
</sst>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0"/>
      <name val="Arial"/>
      <family val="2"/>
      <charset val="238"/>
    </font>
    <font>
      <sz val="10"/>
      <name val="Arial"/>
      <family val="2"/>
      <charset val="238"/>
    </font>
    <font>
      <b/>
      <sz val="18"/>
      <color theme="1"/>
      <name val="Calibri"/>
      <family val="2"/>
      <charset val="238"/>
      <scheme val="minor"/>
    </font>
    <font>
      <sz val="14"/>
      <color theme="1"/>
      <name val="Calibri"/>
      <family val="2"/>
      <charset val="238"/>
      <scheme val="minor"/>
    </font>
    <font>
      <b/>
      <sz val="14"/>
      <name val="Calibri"/>
      <family val="2"/>
      <charset val="238"/>
      <scheme val="minor"/>
    </font>
    <font>
      <b/>
      <sz val="14"/>
      <name val="Arial"/>
      <family val="2"/>
      <charset val="238"/>
    </font>
    <font>
      <b/>
      <sz val="16"/>
      <color theme="1"/>
      <name val="Calibri"/>
      <family val="2"/>
      <charset val="238"/>
      <scheme val="minor"/>
    </font>
    <font>
      <sz val="10"/>
      <color theme="1"/>
      <name val="Arial"/>
      <family val="2"/>
      <charset val="238"/>
    </font>
    <font>
      <sz val="16"/>
      <color theme="1"/>
      <name val="Calibri"/>
      <family val="2"/>
      <charset val="238"/>
      <scheme val="minor"/>
    </font>
    <font>
      <b/>
      <sz val="16"/>
      <name val="Arial"/>
      <family val="2"/>
      <charset val="238"/>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3" fontId="0" fillId="0" borderId="0" xfId="0" applyNumberFormat="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1" fontId="2" fillId="0" borderId="1"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xf>
    <xf numFmtId="1" fontId="1" fillId="0" borderId="0" xfId="0" applyNumberFormat="1" applyFont="1" applyFill="1" applyBorder="1" applyAlignment="1">
      <alignment horizontal="center" vertical="center" wrapText="1"/>
    </xf>
    <xf numFmtId="0" fontId="3" fillId="0" borderId="0" xfId="0" applyFont="1" applyBorder="1"/>
    <xf numFmtId="0" fontId="0" fillId="0" borderId="0" xfId="0" applyBorder="1"/>
    <xf numFmtId="0" fontId="5" fillId="2" borderId="1" xfId="0" applyFont="1" applyFill="1" applyBorder="1" applyAlignment="1">
      <alignment vertical="center"/>
    </xf>
    <xf numFmtId="0" fontId="5" fillId="2" borderId="1" xfId="0" applyFont="1" applyFill="1" applyBorder="1" applyAlignment="1">
      <alignment vertical="center" wrapText="1"/>
    </xf>
    <xf numFmtId="0" fontId="6" fillId="2" borderId="1" xfId="0" applyFont="1" applyFill="1" applyBorder="1" applyAlignment="1">
      <alignment horizontal="right" vertical="center" wrapText="1"/>
    </xf>
    <xf numFmtId="3" fontId="5" fillId="2" borderId="1" xfId="0" applyNumberFormat="1" applyFont="1" applyFill="1" applyBorder="1" applyAlignment="1">
      <alignment vertical="center"/>
    </xf>
    <xf numFmtId="0" fontId="5" fillId="2" borderId="1" xfId="0" applyFont="1" applyFill="1" applyBorder="1" applyAlignment="1">
      <alignment wrapText="1"/>
    </xf>
    <xf numFmtId="0" fontId="4" fillId="0" borderId="0" xfId="0" applyFont="1"/>
    <xf numFmtId="3" fontId="4" fillId="0" borderId="0" xfId="0" applyNumberFormat="1" applyFont="1"/>
    <xf numFmtId="0" fontId="4" fillId="0" borderId="0" xfId="0" applyFont="1" applyAlignment="1">
      <alignment wrapText="1"/>
    </xf>
    <xf numFmtId="1" fontId="7" fillId="0" borderId="0" xfId="0" applyNumberFormat="1" applyFont="1" applyBorder="1" applyAlignment="1">
      <alignment horizontal="center"/>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xf numFmtId="0" fontId="9" fillId="0" borderId="0" xfId="0" applyFont="1"/>
    <xf numFmtId="3" fontId="9" fillId="0" borderId="0" xfId="0" applyNumberFormat="1" applyFont="1" applyBorder="1" applyAlignment="1">
      <alignment horizontal="right"/>
    </xf>
    <xf numFmtId="0" fontId="9" fillId="0" borderId="0" xfId="0" applyFont="1" applyAlignment="1">
      <alignment wrapText="1"/>
    </xf>
    <xf numFmtId="0" fontId="7" fillId="0" borderId="0" xfId="0" applyFont="1" applyBorder="1"/>
    <xf numFmtId="0" fontId="10" fillId="0" borderId="0" xfId="0" applyFont="1" applyBorder="1" applyAlignment="1">
      <alignment horizontal="center" vertical="center" wrapText="1"/>
    </xf>
    <xf numFmtId="3" fontId="10" fillId="0" borderId="0" xfId="0" applyNumberFormat="1" applyFont="1" applyBorder="1" applyAlignment="1">
      <alignment horizontal="center" vertical="center" wrapText="1"/>
    </xf>
    <xf numFmtId="1" fontId="10" fillId="0" borderId="0" xfId="0" applyNumberFormat="1" applyFont="1" applyFill="1" applyBorder="1" applyAlignment="1">
      <alignment horizontal="center" vertical="center" wrapText="1"/>
    </xf>
    <xf numFmtId="1" fontId="2"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workbookViewId="0">
      <selection activeCell="H25" sqref="H25"/>
    </sheetView>
  </sheetViews>
  <sheetFormatPr defaultRowHeight="15" x14ac:dyDescent="0.25"/>
  <cols>
    <col min="1" max="1" width="38" customWidth="1"/>
    <col min="2" max="2" width="38.85546875" customWidth="1"/>
    <col min="3" max="3" width="13.7109375" customWidth="1"/>
    <col min="4" max="4" width="13.7109375" hidden="1" customWidth="1"/>
    <col min="5" max="5" width="15.5703125" style="2" bestFit="1" customWidth="1"/>
    <col min="6" max="7" width="15.5703125" customWidth="1"/>
    <col min="8" max="8" width="82.7109375" style="1" customWidth="1"/>
  </cols>
  <sheetData>
    <row r="1" spans="1:10" ht="10.5" customHeight="1" x14ac:dyDescent="0.25">
      <c r="H1" s="1" t="s">
        <v>14</v>
      </c>
    </row>
    <row r="2" spans="1:10" ht="23.25" x14ac:dyDescent="0.35">
      <c r="A2" s="14" t="s">
        <v>67</v>
      </c>
      <c r="B2" s="10"/>
      <c r="C2" s="10"/>
    </row>
    <row r="3" spans="1:10" ht="24" customHeight="1" x14ac:dyDescent="0.25">
      <c r="H3" s="1" t="s">
        <v>14</v>
      </c>
    </row>
    <row r="4" spans="1:10" s="29" customFormat="1" ht="21" x14ac:dyDescent="0.35">
      <c r="A4" s="28" t="s">
        <v>27</v>
      </c>
      <c r="D4" s="30">
        <f>D6</f>
        <v>46320</v>
      </c>
      <c r="E4" s="24">
        <v>2019</v>
      </c>
      <c r="F4" s="24">
        <v>2020</v>
      </c>
      <c r="G4" s="24">
        <v>2021</v>
      </c>
      <c r="H4" s="31"/>
      <c r="J4" s="29" t="s">
        <v>14</v>
      </c>
    </row>
    <row r="5" spans="1:10" ht="26.25" customHeight="1" x14ac:dyDescent="0.25">
      <c r="A5" s="3" t="s">
        <v>0</v>
      </c>
      <c r="B5" s="3" t="s">
        <v>1</v>
      </c>
      <c r="C5" s="3" t="s">
        <v>2</v>
      </c>
      <c r="D5" s="3">
        <v>2018</v>
      </c>
      <c r="E5" s="4" t="s">
        <v>66</v>
      </c>
      <c r="F5" s="4" t="s">
        <v>66</v>
      </c>
      <c r="G5" s="4" t="s">
        <v>66</v>
      </c>
      <c r="H5" s="5" t="s">
        <v>3</v>
      </c>
    </row>
    <row r="6" spans="1:10" ht="26.25" customHeight="1" x14ac:dyDescent="0.25">
      <c r="A6" s="6" t="s">
        <v>7</v>
      </c>
      <c r="B6" s="6" t="s">
        <v>8</v>
      </c>
      <c r="C6" s="25" t="s">
        <v>9</v>
      </c>
      <c r="D6" s="7">
        <f>24770+21550</f>
        <v>46320</v>
      </c>
      <c r="E6" s="8">
        <f>22000+20800</f>
        <v>42800</v>
      </c>
      <c r="F6" s="8">
        <v>30067</v>
      </c>
      <c r="G6" s="8"/>
      <c r="H6" s="9" t="s">
        <v>46</v>
      </c>
    </row>
    <row r="7" spans="1:10" ht="42" customHeight="1" x14ac:dyDescent="0.25">
      <c r="A7" s="6" t="s">
        <v>49</v>
      </c>
      <c r="B7" s="6" t="s">
        <v>50</v>
      </c>
      <c r="C7" s="25" t="s">
        <v>9</v>
      </c>
      <c r="D7" s="26"/>
      <c r="E7" s="8">
        <v>2845</v>
      </c>
      <c r="F7" s="8">
        <v>4199</v>
      </c>
      <c r="G7" s="8">
        <v>4199</v>
      </c>
      <c r="H7" s="9" t="s">
        <v>51</v>
      </c>
    </row>
    <row r="8" spans="1:10" s="15" customFormat="1" ht="41.25" customHeight="1" x14ac:dyDescent="0.25">
      <c r="A8" s="6" t="s">
        <v>33</v>
      </c>
      <c r="B8" s="6" t="s">
        <v>57</v>
      </c>
      <c r="C8" s="25" t="s">
        <v>9</v>
      </c>
      <c r="D8" s="26"/>
      <c r="E8" s="8">
        <f>51290+80</f>
        <v>51370</v>
      </c>
      <c r="F8" s="4"/>
      <c r="G8" s="4"/>
      <c r="H8" s="9" t="s">
        <v>62</v>
      </c>
    </row>
    <row r="9" spans="1:10" s="15" customFormat="1" ht="81.75" customHeight="1" x14ac:dyDescent="0.25">
      <c r="A9" s="6" t="s">
        <v>33</v>
      </c>
      <c r="B9" s="6" t="s">
        <v>59</v>
      </c>
      <c r="C9" s="25" t="s">
        <v>54</v>
      </c>
      <c r="D9" s="26"/>
      <c r="E9" s="8">
        <v>42000</v>
      </c>
      <c r="F9" s="8">
        <f>5840-108+170000-20000+80</f>
        <v>155812</v>
      </c>
      <c r="G9" s="8">
        <f>32407-108+80000+80</f>
        <v>112379</v>
      </c>
      <c r="H9" s="9" t="s">
        <v>63</v>
      </c>
    </row>
    <row r="10" spans="1:10" s="15" customFormat="1" ht="26.25" customHeight="1" x14ac:dyDescent="0.3">
      <c r="A10" s="16" t="s">
        <v>21</v>
      </c>
      <c r="B10" s="17"/>
      <c r="C10" s="18"/>
      <c r="D10" s="19"/>
      <c r="E10" s="19">
        <f>E6+E7+E8+E9</f>
        <v>139015</v>
      </c>
      <c r="F10" s="19">
        <f t="shared" ref="F10:G10" si="0">F6+F7+F8+F9</f>
        <v>190078</v>
      </c>
      <c r="G10" s="19">
        <f t="shared" si="0"/>
        <v>116578</v>
      </c>
      <c r="H10" s="20"/>
    </row>
    <row r="11" spans="1:10" ht="29.25" customHeight="1" x14ac:dyDescent="0.25">
      <c r="A11" s="10"/>
      <c r="B11" s="10"/>
      <c r="C11" s="10"/>
      <c r="D11" s="11"/>
      <c r="E11" s="12"/>
      <c r="F11" s="12"/>
      <c r="G11" s="12"/>
      <c r="H11" s="13"/>
    </row>
    <row r="12" spans="1:10" s="29" customFormat="1" ht="26.25" customHeight="1" x14ac:dyDescent="0.35">
      <c r="A12" s="32" t="s">
        <v>28</v>
      </c>
      <c r="B12" s="33"/>
      <c r="C12" s="33"/>
      <c r="D12" s="34"/>
      <c r="E12" s="24">
        <v>2019</v>
      </c>
      <c r="F12" s="24">
        <v>2020</v>
      </c>
      <c r="G12" s="24">
        <v>2021</v>
      </c>
      <c r="H12" s="35"/>
    </row>
    <row r="13" spans="1:10" ht="127.5" x14ac:dyDescent="0.25">
      <c r="A13" s="6" t="s">
        <v>10</v>
      </c>
      <c r="B13" s="6" t="s">
        <v>26</v>
      </c>
      <c r="C13" s="25" t="s">
        <v>9</v>
      </c>
      <c r="D13" s="7"/>
      <c r="E13" s="8">
        <v>7480</v>
      </c>
      <c r="F13" s="8">
        <v>7480</v>
      </c>
      <c r="G13" s="8">
        <v>7480</v>
      </c>
      <c r="H13" s="9" t="s">
        <v>30</v>
      </c>
    </row>
    <row r="14" spans="1:10" ht="38.25" x14ac:dyDescent="0.25">
      <c r="A14" s="6" t="s">
        <v>11</v>
      </c>
      <c r="B14" s="6" t="s">
        <v>26</v>
      </c>
      <c r="C14" s="25" t="s">
        <v>9</v>
      </c>
      <c r="D14" s="7"/>
      <c r="E14" s="8">
        <v>830</v>
      </c>
      <c r="F14" s="8">
        <v>830</v>
      </c>
      <c r="G14" s="8">
        <v>830</v>
      </c>
      <c r="H14" s="9" t="s">
        <v>29</v>
      </c>
    </row>
    <row r="15" spans="1:10" ht="51" x14ac:dyDescent="0.25">
      <c r="A15" s="6" t="s">
        <v>12</v>
      </c>
      <c r="B15" s="6" t="s">
        <v>13</v>
      </c>
      <c r="C15" s="25" t="s">
        <v>9</v>
      </c>
      <c r="D15" s="7"/>
      <c r="E15" s="8">
        <v>263</v>
      </c>
      <c r="F15" s="8">
        <v>263</v>
      </c>
      <c r="G15" s="8">
        <v>263</v>
      </c>
      <c r="H15" s="9" t="s">
        <v>31</v>
      </c>
      <c r="J15" t="s">
        <v>14</v>
      </c>
    </row>
    <row r="16" spans="1:10" ht="42" customHeight="1" x14ac:dyDescent="0.25">
      <c r="A16" s="6" t="s">
        <v>5</v>
      </c>
      <c r="B16" s="6" t="s">
        <v>38</v>
      </c>
      <c r="C16" s="25" t="s">
        <v>9</v>
      </c>
      <c r="D16" s="7"/>
      <c r="E16" s="8">
        <v>660</v>
      </c>
      <c r="F16" s="8">
        <v>660</v>
      </c>
      <c r="G16" s="8">
        <v>660</v>
      </c>
      <c r="H16" s="9" t="s">
        <v>32</v>
      </c>
    </row>
    <row r="17" spans="1:12" ht="25.5" x14ac:dyDescent="0.25">
      <c r="A17" s="6" t="s">
        <v>6</v>
      </c>
      <c r="B17" s="6" t="s">
        <v>43</v>
      </c>
      <c r="C17" s="25" t="s">
        <v>9</v>
      </c>
      <c r="D17" s="7"/>
      <c r="E17" s="8">
        <v>4890</v>
      </c>
      <c r="F17" s="8">
        <v>4890</v>
      </c>
      <c r="G17" s="8">
        <v>4890</v>
      </c>
      <c r="H17" s="9" t="s">
        <v>34</v>
      </c>
    </row>
    <row r="18" spans="1:12" ht="51" x14ac:dyDescent="0.25">
      <c r="A18" s="6" t="s">
        <v>22</v>
      </c>
      <c r="B18" s="6" t="s">
        <v>44</v>
      </c>
      <c r="C18" s="25" t="s">
        <v>9</v>
      </c>
      <c r="D18" s="7"/>
      <c r="E18" s="8">
        <v>660</v>
      </c>
      <c r="F18" s="8">
        <v>660</v>
      </c>
      <c r="G18" s="8">
        <v>660</v>
      </c>
      <c r="H18" s="9" t="s">
        <v>65</v>
      </c>
    </row>
    <row r="19" spans="1:12" ht="38.25" x14ac:dyDescent="0.25">
      <c r="A19" s="6" t="s">
        <v>23</v>
      </c>
      <c r="B19" s="6" t="s">
        <v>38</v>
      </c>
      <c r="C19" s="25" t="s">
        <v>9</v>
      </c>
      <c r="D19" s="7"/>
      <c r="E19" s="8">
        <v>500</v>
      </c>
      <c r="F19" s="8">
        <v>4000</v>
      </c>
      <c r="G19" s="8">
        <v>500</v>
      </c>
      <c r="H19" s="9" t="s">
        <v>45</v>
      </c>
    </row>
    <row r="20" spans="1:12" ht="51" x14ac:dyDescent="0.25">
      <c r="A20" s="6" t="s">
        <v>24</v>
      </c>
      <c r="B20" s="6" t="s">
        <v>64</v>
      </c>
      <c r="C20" s="25" t="s">
        <v>9</v>
      </c>
      <c r="D20" s="7"/>
      <c r="E20" s="8">
        <f>1450+80</f>
        <v>1530</v>
      </c>
      <c r="F20" s="8">
        <f>1450+80</f>
        <v>1530</v>
      </c>
      <c r="G20" s="8">
        <f>1450+80</f>
        <v>1530</v>
      </c>
      <c r="H20" s="9" t="s">
        <v>36</v>
      </c>
    </row>
    <row r="21" spans="1:12" ht="76.5" x14ac:dyDescent="0.25">
      <c r="A21" s="6" t="s">
        <v>25</v>
      </c>
      <c r="B21" s="6" t="s">
        <v>38</v>
      </c>
      <c r="C21" s="25" t="s">
        <v>9</v>
      </c>
      <c r="D21" s="7"/>
      <c r="E21" s="8">
        <v>4199</v>
      </c>
      <c r="F21" s="8">
        <v>4199</v>
      </c>
      <c r="G21" s="8">
        <v>4199</v>
      </c>
      <c r="H21" s="9" t="s">
        <v>52</v>
      </c>
      <c r="K21" t="s">
        <v>14</v>
      </c>
      <c r="L21" t="s">
        <v>14</v>
      </c>
    </row>
    <row r="22" spans="1:12" ht="25.5" x14ac:dyDescent="0.25">
      <c r="A22" s="6" t="s">
        <v>37</v>
      </c>
      <c r="B22" s="6" t="s">
        <v>39</v>
      </c>
      <c r="C22" s="25" t="s">
        <v>40</v>
      </c>
      <c r="D22" s="7"/>
      <c r="E22" s="8">
        <f>10564+110</f>
        <v>10674</v>
      </c>
      <c r="F22" s="8"/>
      <c r="G22" s="8"/>
      <c r="H22" s="9" t="s">
        <v>42</v>
      </c>
    </row>
    <row r="23" spans="1:12" ht="38.25" x14ac:dyDescent="0.25">
      <c r="A23" s="6" t="s">
        <v>17</v>
      </c>
      <c r="B23" s="6" t="s">
        <v>41</v>
      </c>
      <c r="C23" s="25" t="s">
        <v>40</v>
      </c>
      <c r="D23" s="7"/>
      <c r="E23" s="8">
        <v>65329</v>
      </c>
      <c r="F23" s="8">
        <v>15566</v>
      </c>
      <c r="G23" s="8">
        <v>15566</v>
      </c>
      <c r="H23" s="9" t="s">
        <v>53</v>
      </c>
    </row>
    <row r="24" spans="1:12" ht="25.5" x14ac:dyDescent="0.25">
      <c r="A24" s="6" t="s">
        <v>55</v>
      </c>
      <c r="B24" s="6" t="s">
        <v>56</v>
      </c>
      <c r="C24" s="25" t="s">
        <v>40</v>
      </c>
      <c r="D24" s="7"/>
      <c r="E24" s="8">
        <v>12000</v>
      </c>
      <c r="F24" s="8">
        <v>80000</v>
      </c>
      <c r="G24" s="8">
        <v>80000</v>
      </c>
      <c r="H24" s="9" t="s">
        <v>70</v>
      </c>
    </row>
    <row r="25" spans="1:12" ht="140.25" x14ac:dyDescent="0.25">
      <c r="A25" s="6" t="s">
        <v>55</v>
      </c>
      <c r="B25" s="6" t="s">
        <v>56</v>
      </c>
      <c r="C25" s="25" t="s">
        <v>40</v>
      </c>
      <c r="D25" s="7"/>
      <c r="E25" s="8">
        <v>30000</v>
      </c>
      <c r="F25" s="8">
        <v>70000</v>
      </c>
      <c r="G25" s="8"/>
      <c r="H25" s="9" t="s">
        <v>69</v>
      </c>
    </row>
    <row r="26" spans="1:12" ht="18.75" x14ac:dyDescent="0.3">
      <c r="A26" s="16" t="s">
        <v>21</v>
      </c>
      <c r="B26" s="17"/>
      <c r="C26" s="18"/>
      <c r="D26" s="19"/>
      <c r="E26" s="19">
        <f>SUM(E13:E25)</f>
        <v>139015</v>
      </c>
      <c r="F26" s="19">
        <f>SUM(F13:F25)</f>
        <v>190078</v>
      </c>
      <c r="G26" s="19">
        <f>SUM(G13:G25)</f>
        <v>116578</v>
      </c>
      <c r="H26" s="20"/>
    </row>
    <row r="27" spans="1:12" ht="78.75" customHeight="1" x14ac:dyDescent="0.25">
      <c r="C27" s="27" t="s">
        <v>14</v>
      </c>
      <c r="H27" s="1" t="s">
        <v>14</v>
      </c>
    </row>
    <row r="28" spans="1:12" ht="23.25" x14ac:dyDescent="0.35">
      <c r="A28" s="14" t="s">
        <v>35</v>
      </c>
      <c r="B28" s="10"/>
    </row>
    <row r="29" spans="1:12" ht="28.5" customHeight="1" x14ac:dyDescent="0.25">
      <c r="A29" s="6" t="s">
        <v>15</v>
      </c>
      <c r="B29" s="6" t="s">
        <v>16</v>
      </c>
      <c r="C29" s="25" t="s">
        <v>9</v>
      </c>
      <c r="D29" s="7"/>
      <c r="E29" s="8">
        <v>1035</v>
      </c>
      <c r="F29" s="8">
        <v>1035</v>
      </c>
      <c r="G29" s="8">
        <v>1035</v>
      </c>
      <c r="H29" s="36" t="s">
        <v>47</v>
      </c>
    </row>
    <row r="30" spans="1:12" ht="24.75" customHeight="1" x14ac:dyDescent="0.25">
      <c r="A30" s="6" t="s">
        <v>10</v>
      </c>
      <c r="B30" s="6" t="s">
        <v>4</v>
      </c>
      <c r="C30" s="25" t="s">
        <v>9</v>
      </c>
      <c r="D30" s="7"/>
      <c r="E30" s="8">
        <v>1035</v>
      </c>
      <c r="F30" s="8">
        <v>1035</v>
      </c>
      <c r="G30" s="8">
        <v>1035</v>
      </c>
      <c r="H30" s="37"/>
    </row>
    <row r="31" spans="1:12" ht="18.75" x14ac:dyDescent="0.3">
      <c r="A31" s="21"/>
      <c r="B31" s="21"/>
      <c r="C31" s="21"/>
      <c r="D31" s="21"/>
      <c r="E31" s="22"/>
      <c r="F31" s="21"/>
      <c r="G31" s="21"/>
      <c r="H31" s="23"/>
    </row>
    <row r="32" spans="1:12" ht="22.5" customHeight="1" x14ac:dyDescent="0.25">
      <c r="A32" s="6" t="s">
        <v>19</v>
      </c>
      <c r="B32" s="6" t="s">
        <v>20</v>
      </c>
      <c r="C32" s="25" t="s">
        <v>9</v>
      </c>
      <c r="D32" s="7"/>
      <c r="E32" s="8">
        <v>2479</v>
      </c>
      <c r="F32" s="8">
        <v>2479</v>
      </c>
      <c r="G32" s="8">
        <v>2479</v>
      </c>
      <c r="H32" s="36" t="s">
        <v>48</v>
      </c>
    </row>
    <row r="33" spans="1:8" ht="22.5" customHeight="1" x14ac:dyDescent="0.25">
      <c r="A33" s="6" t="s">
        <v>18</v>
      </c>
      <c r="B33" s="6" t="s">
        <v>13</v>
      </c>
      <c r="C33" s="25" t="s">
        <v>9</v>
      </c>
      <c r="D33" s="7"/>
      <c r="E33" s="8">
        <v>2479</v>
      </c>
      <c r="F33" s="8">
        <v>2479</v>
      </c>
      <c r="G33" s="8">
        <v>2479</v>
      </c>
      <c r="H33" s="37"/>
    </row>
    <row r="34" spans="1:8" x14ac:dyDescent="0.25">
      <c r="F34" t="s">
        <v>14</v>
      </c>
    </row>
    <row r="35" spans="1:8" x14ac:dyDescent="0.25">
      <c r="A35" s="6" t="s">
        <v>33</v>
      </c>
      <c r="B35" s="6" t="s">
        <v>58</v>
      </c>
      <c r="C35" s="25" t="s">
        <v>9</v>
      </c>
      <c r="D35" s="7"/>
      <c r="E35" s="8">
        <v>20000</v>
      </c>
      <c r="F35" s="8">
        <v>20000</v>
      </c>
      <c r="G35" s="8"/>
      <c r="H35" s="38" t="s">
        <v>68</v>
      </c>
    </row>
    <row r="36" spans="1:8" ht="97.5" customHeight="1" x14ac:dyDescent="0.25">
      <c r="A36" s="6" t="s">
        <v>60</v>
      </c>
      <c r="B36" s="6" t="s">
        <v>61</v>
      </c>
      <c r="C36" s="25" t="s">
        <v>40</v>
      </c>
      <c r="D36" s="7">
        <v>10000</v>
      </c>
      <c r="E36" s="8">
        <v>20000</v>
      </c>
      <c r="F36" s="8">
        <v>20000</v>
      </c>
      <c r="G36" s="8"/>
      <c r="H36" s="39"/>
    </row>
    <row r="37" spans="1:8" x14ac:dyDescent="0.25">
      <c r="A37" t="s">
        <v>14</v>
      </c>
      <c r="B37" t="s">
        <v>14</v>
      </c>
      <c r="C37" t="s">
        <v>14</v>
      </c>
    </row>
  </sheetData>
  <mergeCells count="3">
    <mergeCell ref="H29:H30"/>
    <mergeCell ref="H32:H33"/>
    <mergeCell ref="H35:H36"/>
  </mergeCells>
  <pageMargins left="0.70866141732283472" right="0.70866141732283472" top="0.78740157480314965" bottom="0.78740157480314965" header="0.31496062992125984" footer="0.31496062992125984"/>
  <pageSetup paperSize="8" scale="70" fitToHeight="0" orientation="landscape" r:id="rId1"/>
  <headerFooter>
    <oddHeader xml:space="preserve">&amp;RPříloha č. 2
ZMP 21.6. 2018, ŘEÚ/4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úpravy</vt:lpstr>
      <vt:lpstr>List3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Hájková Adéla</dc:creator>
  <cp:lastModifiedBy>Rašková Hana</cp:lastModifiedBy>
  <cp:lastPrinted>2018-06-07T11:47:01Z</cp:lastPrinted>
  <dcterms:created xsi:type="dcterms:W3CDTF">2018-03-21T08:22:39Z</dcterms:created>
  <dcterms:modified xsi:type="dcterms:W3CDTF">2018-06-07T11:49:24Z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rmp-námK-3_p2.xlsx</vt:lpwstr>
  </property>
</Properties>
</file>