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0" windowWidth="20730" windowHeight="11160" firstSheet="3" activeTab="3"/>
  </bookViews>
  <sheets>
    <sheet name="List1" sheetId="1" state="hidden" r:id="rId1"/>
    <sheet name="čistě požadavky" sheetId="2" state="hidden" r:id="rId2"/>
    <sheet name="N4" sheetId="3" state="hidden" r:id="rId3"/>
    <sheet name="RO" sheetId="5" r:id="rId4"/>
  </sheets>
  <definedNames>
    <definedName name="_xlnm.Print_Titles" localSheetId="0">List1!$4:$5</definedName>
  </definedNames>
  <calcPr calcId="145621"/>
</workbook>
</file>

<file path=xl/calcChain.xml><?xml version="1.0" encoding="utf-8"?>
<calcChain xmlns="http://schemas.openxmlformats.org/spreadsheetml/2006/main">
  <c r="D16" i="5" l="1"/>
  <c r="D15" i="5"/>
  <c r="K25" i="3" l="1"/>
  <c r="I25" i="3"/>
  <c r="M15" i="3"/>
  <c r="N25" i="3" l="1"/>
  <c r="E95" i="3" l="1"/>
  <c r="E94" i="3"/>
  <c r="E93" i="3"/>
  <c r="E92" i="3"/>
  <c r="E90" i="3"/>
  <c r="E88" i="3"/>
  <c r="E87" i="3"/>
  <c r="E86" i="3"/>
  <c r="E84" i="3"/>
  <c r="E83" i="3"/>
  <c r="E68" i="3"/>
  <c r="E67" i="3"/>
  <c r="E66" i="3"/>
  <c r="E63" i="3"/>
  <c r="E61" i="3"/>
  <c r="E59" i="3"/>
  <c r="E58" i="3"/>
  <c r="E56" i="3"/>
  <c r="E51" i="3"/>
  <c r="E50" i="3"/>
  <c r="E49" i="3"/>
  <c r="E48" i="3"/>
  <c r="E47" i="3"/>
  <c r="E46" i="3"/>
  <c r="E44" i="3"/>
  <c r="E40" i="3"/>
  <c r="E39" i="3"/>
  <c r="E38" i="3"/>
  <c r="E37" i="3"/>
  <c r="E34" i="3"/>
  <c r="E31" i="3"/>
  <c r="E30" i="3"/>
  <c r="E28" i="3"/>
  <c r="K21" i="3"/>
  <c r="J21" i="3"/>
  <c r="I21" i="3"/>
  <c r="H21" i="3"/>
  <c r="G21" i="3"/>
  <c r="F21" i="3"/>
  <c r="D21" i="3"/>
  <c r="K19" i="3"/>
  <c r="J19" i="3"/>
  <c r="I19" i="3"/>
  <c r="H19" i="3"/>
  <c r="G19" i="3"/>
  <c r="F19" i="3"/>
  <c r="E19" i="3"/>
  <c r="D19" i="3"/>
  <c r="K14" i="3"/>
  <c r="J14" i="3"/>
  <c r="I14" i="3"/>
  <c r="H14" i="3"/>
  <c r="G14" i="3"/>
  <c r="G9" i="3" s="1"/>
  <c r="G3" i="3" s="1"/>
  <c r="F14" i="3"/>
  <c r="E14" i="3"/>
  <c r="D14" i="3"/>
  <c r="K9" i="3"/>
  <c r="J9" i="3"/>
  <c r="I9" i="3"/>
  <c r="H9" i="3"/>
  <c r="D9" i="3"/>
  <c r="F9" i="3" l="1"/>
  <c r="E21" i="3"/>
  <c r="E9" i="3"/>
  <c r="E1" i="3" s="1"/>
  <c r="G2" i="3" s="1"/>
  <c r="G4" i="3" s="1"/>
  <c r="G5" i="3" s="1"/>
  <c r="I5" i="3" s="1"/>
  <c r="I6" i="3" s="1"/>
  <c r="I8" i="3" s="1"/>
  <c r="E101" i="2"/>
  <c r="E92" i="2"/>
  <c r="E91" i="2"/>
  <c r="E90" i="2"/>
  <c r="E89" i="2"/>
  <c r="E87" i="2"/>
  <c r="E85" i="2"/>
  <c r="E84" i="2"/>
  <c r="E83" i="2"/>
  <c r="E81" i="2"/>
  <c r="E80" i="2"/>
  <c r="E65" i="2"/>
  <c r="E64" i="2"/>
  <c r="E63" i="2"/>
  <c r="E60" i="2"/>
  <c r="E58" i="2"/>
  <c r="E56" i="2"/>
  <c r="E55" i="2"/>
  <c r="E53" i="2"/>
  <c r="E48" i="2"/>
  <c r="E47" i="2"/>
  <c r="E46" i="2"/>
  <c r="E45" i="2"/>
  <c r="E44" i="2"/>
  <c r="E43" i="2"/>
  <c r="E41" i="2"/>
  <c r="E37" i="2"/>
  <c r="E36" i="2"/>
  <c r="E35" i="2"/>
  <c r="E34" i="2"/>
  <c r="E31" i="2"/>
  <c r="E28" i="2"/>
  <c r="E27" i="2"/>
  <c r="E25" i="2"/>
  <c r="K17" i="2"/>
  <c r="J17" i="2"/>
  <c r="I17" i="2"/>
  <c r="H17" i="2"/>
  <c r="G17" i="2"/>
  <c r="F17" i="2"/>
  <c r="E17" i="2"/>
  <c r="D17" i="2"/>
  <c r="K15" i="2"/>
  <c r="J15" i="2"/>
  <c r="I15" i="2"/>
  <c r="I5" i="2" s="1"/>
  <c r="H15" i="2"/>
  <c r="G15" i="2"/>
  <c r="G5" i="2" s="1"/>
  <c r="F15" i="2"/>
  <c r="E15" i="2"/>
  <c r="E5" i="2" s="1"/>
  <c r="E1" i="2" s="1"/>
  <c r="D15" i="2"/>
  <c r="D5" i="2" s="1"/>
  <c r="K10" i="2"/>
  <c r="J10" i="2"/>
  <c r="I10" i="2"/>
  <c r="H10" i="2"/>
  <c r="G10" i="2"/>
  <c r="F10" i="2"/>
  <c r="E10" i="2"/>
  <c r="D10" i="2"/>
  <c r="K5" i="2"/>
  <c r="J5" i="2"/>
  <c r="H5" i="2"/>
  <c r="F5" i="2"/>
  <c r="K2" i="1" l="1"/>
  <c r="I2" i="1"/>
  <c r="G2" i="1"/>
  <c r="J2" i="1"/>
  <c r="H2" i="1"/>
  <c r="F2" i="1"/>
  <c r="E2" i="1"/>
  <c r="D2" i="1"/>
  <c r="J7" i="1"/>
  <c r="H7" i="1"/>
  <c r="F7" i="1"/>
  <c r="D7" i="1"/>
  <c r="K7" i="1"/>
  <c r="I7" i="1"/>
  <c r="G7" i="1"/>
  <c r="E7" i="1"/>
  <c r="K12" i="1"/>
  <c r="I12" i="1"/>
  <c r="G12" i="1"/>
  <c r="J12" i="1"/>
  <c r="H12" i="1"/>
  <c r="F12" i="1"/>
  <c r="D12" i="1"/>
  <c r="K14" i="1" l="1"/>
  <c r="G14" i="1"/>
  <c r="H14" i="1"/>
  <c r="I14" i="1"/>
  <c r="J14" i="1"/>
  <c r="E96" i="1" l="1"/>
  <c r="E92" i="1"/>
  <c r="E87" i="1"/>
  <c r="E86" i="1"/>
  <c r="E85" i="1"/>
  <c r="E84" i="1"/>
  <c r="E82" i="1"/>
  <c r="E80" i="1"/>
  <c r="E78" i="1"/>
  <c r="E79" i="1"/>
  <c r="E76" i="1"/>
  <c r="E75" i="1"/>
  <c r="E60" i="1"/>
  <c r="E59" i="1"/>
  <c r="E58" i="1"/>
  <c r="E55" i="1"/>
  <c r="E53" i="1"/>
  <c r="E51" i="1"/>
  <c r="E50" i="1"/>
  <c r="E48" i="1"/>
  <c r="E43" i="1"/>
  <c r="E42" i="1"/>
  <c r="E41" i="1"/>
  <c r="E40" i="1"/>
  <c r="E39" i="1"/>
  <c r="E38" i="1"/>
  <c r="E36" i="1"/>
  <c r="E32" i="1"/>
  <c r="E31" i="1"/>
  <c r="E30" i="1"/>
  <c r="E29" i="1"/>
  <c r="E26" i="1"/>
  <c r="E23" i="1"/>
  <c r="E22" i="1"/>
  <c r="E20" i="1"/>
  <c r="E12" i="1" l="1"/>
  <c r="E14" i="1"/>
  <c r="F14" i="1"/>
  <c r="D14" i="1"/>
</calcChain>
</file>

<file path=xl/comments1.xml><?xml version="1.0" encoding="utf-8"?>
<comments xmlns="http://schemas.openxmlformats.org/spreadsheetml/2006/main">
  <authors>
    <author>Kuglerová Hana</author>
  </authors>
  <commentLis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Kuglerová Hana:</t>
        </r>
        <r>
          <rPr>
            <sz val="9"/>
            <color indexed="81"/>
            <rFont val="Tahoma"/>
            <family val="2"/>
            <charset val="238"/>
          </rPr>
          <t xml:space="preserve">
nemám kde získat krytí
</t>
        </r>
      </text>
    </comment>
  </commentList>
</comments>
</file>

<file path=xl/sharedStrings.xml><?xml version="1.0" encoding="utf-8"?>
<sst xmlns="http://schemas.openxmlformats.org/spreadsheetml/2006/main" count="979" uniqueCount="273">
  <si>
    <t>N3</t>
  </si>
  <si>
    <t>Subjekt</t>
  </si>
  <si>
    <t>Ukazatel</t>
  </si>
  <si>
    <t>Specifikace požadavku/odůvodnění</t>
  </si>
  <si>
    <t>Poznámka</t>
  </si>
  <si>
    <t>OZS - správa domů</t>
  </si>
  <si>
    <t>provozní výdaje - běžné výdaje</t>
  </si>
  <si>
    <t>kapitálové výdaje - stavební investice</t>
  </si>
  <si>
    <t>Prostřední 48 - rekonstrukce. Jendá se o zbudovaní 20 nových bytů z nebytových prostor, které jsou v současné době bez využití a  následně dokončení výměny oken včetně zateplení objektu a v časi bývalé jídelny dojde ke kompletní rekonstrukci prostor pro centrum TOTEM</t>
  </si>
  <si>
    <t>akce "Prostřední 48 - rekonstrukce"</t>
  </si>
  <si>
    <t>Jedná o stavbu podpůrného lešení a konstrukcí ve velkém sále a podpůrného lešení v boxerském sále a pronájem lešení na 90 dní, v dalších letech celoroční pronájem.</t>
  </si>
  <si>
    <t>požadavky spojené s rekonstrukcí KD Peklo jsou závislé na rozhodnutí o dalším směřování objektu</t>
  </si>
  <si>
    <t>BYT - ostatní budovy</t>
  </si>
  <si>
    <t>Volnočasové centrum Krašovská 30 - kompletní oprava tělocvičny, výměna kopilitů</t>
  </si>
  <si>
    <t>Nové divadlo - opravy - v loňském roce avizovaná částka navýšení nad rámec rozpočtu pro rok 2019 ve výši 625 tis. Kč se ukazuje jako nedostatečná záruka pro pozáruční opravy a zajištění bezproblémového provozu. V závěru záruky bude ze strany dodavatele velký tlak na posun řešení reklamací za konec reklamační lhůty a nelze vyloučit ani znalecké a soudní spory</t>
  </si>
  <si>
    <t>rezerva, která v případě nevyčerpání bude vrácena</t>
  </si>
  <si>
    <t>Nové divadlo - výměna zámkových vložek, systém generálních a skupinových klíčů ke všem dveřím v ND</t>
  </si>
  <si>
    <t>Stadion Štruncovy sady a Luční</t>
  </si>
  <si>
    <t>Zpracování PD a  provedení opravy valů, které jsou okolo hřiště č. 1 v Luční ulici a slouží jako tribuny pro návštěvníky areálu. Dojde k odstranění starých podhrabových desek, které tvoří stupně tribuny, terénním úpravám a osazení sedaček pro diváky. Tuto akci by bylo vhodné realizovat již nyní, protože právě probíhá renovace hřiště č. 1, tudíž na něm není provoz a je tedy vhodná doba pro realizaci.</t>
  </si>
  <si>
    <t>v pátek radní Chvojka upřesní</t>
  </si>
  <si>
    <t>Navýšení položky energií - spotřeby tepla související s výstavbou vytápění hřiště č. 1 v Luční ulici, což byl požadavek ze strany UEFA na zajištění potřebného tréninkového zázemí.</t>
  </si>
  <si>
    <t>Ostatní sportoviště</t>
  </si>
  <si>
    <t>Realizace sportovní haly Krašovská, na kterou má OSI MMP zpracovanou dokumentaci pro územní rozhodnutí, vydané územní rozhodnutí a budou se realizovat další stupně potřebné projektové dokumenace tak, aby v roce 2019 bylo možné zahájit realizaci stavby</t>
  </si>
  <si>
    <t>akce "Realizace víceúčelové haly Krašovská"</t>
  </si>
  <si>
    <t xml:space="preserve">Jedná se rekonstrukci stávajícího hřiště na pozemní hokej v areálu 4. základní školy. Hřiště je zvlněné a není možné jej plně využívat. Hřiště bude sloužit pro klub pozemních hokejistů jako náhrada za jejich původní působiště ve sportovním areálu Prokopávka, které čeká kompletní rekonstrukce, a s novým hřištěm pro pozemní hokej zde není uvažováno. Dále v rámci akce dojde k realizaci výstavby potřebného zázemí šaten pro klub pozemního hokeje v areálu 4. ZŠ. Částka zahrnuje finance potřebné na vypracování příslušných stupňů projektové dokumentace včetně zajištění inženýrské činnosti, realizaci, AD, koordinátora BOZP. </t>
  </si>
  <si>
    <t>akce "Zázemí a rekonstrukce hřiště 4. ZŠ - pozemní hokej"</t>
  </si>
  <si>
    <t>Snížení příjmů z pronájmu</t>
  </si>
  <si>
    <t>Předpoklad inkasa nájmu ze sportovní haly</t>
  </si>
  <si>
    <t>Jedná se finance určené na úhradu provozních nákladů spojeních s provozem sportovní haly, spotřeba energií, pojištění městského majetku, náklady na běžnou údržbu a drobné opravy. Toto platí při modelu provozování formou smlouvy o nájmu, provozování a údržbě sportovního zařízení.</t>
  </si>
  <si>
    <t>sportovní hala Krašovská</t>
  </si>
  <si>
    <t>SIT - příspěvková organizace</t>
  </si>
  <si>
    <t>provozní příspěvek</t>
  </si>
  <si>
    <t>1780  licenci MS Office - přechod na novou edici MS Office (z důvodu kompatibility nutno provést v jednom roce)</t>
  </si>
  <si>
    <t xml:space="preserve">V roce 2020 končí podpora ze strany výrobce ke stávajícímu produktu MS Office 2010. Nebudou vydávány bezpečnostní záplaty a hrozí rizika využití bezpečnostních chyb k případnému úniku dat. 
</t>
  </si>
  <si>
    <t>investiční příspěvek</t>
  </si>
  <si>
    <t>Zkvalitnění technologické infrastruktury s návazností na zkvalitnění výuky, doplnění dotační akce z roku 2018 (majetkově bude převedeno na školy), jedná se o dokončení LAN na ZŠ (Masarykova, Benešova, Tyršova, 22. a 33. ZŠ</t>
  </si>
  <si>
    <t>akce "Dokončení rekonstrukce LAN na ZŠ"</t>
  </si>
  <si>
    <t xml:space="preserve">Docházkový systém pro Městskou policii
Popis: Realizace docházkového systému s napojením na personální a mzdovou agendu.
</t>
  </si>
  <si>
    <t>akce "Docházkový systém MPOL"</t>
  </si>
  <si>
    <t>Útvar koncepce a rozvoje města</t>
  </si>
  <si>
    <t>studie Sirková</t>
  </si>
  <si>
    <t xml:space="preserve">KŘÚSO </t>
  </si>
  <si>
    <t>Provozní výdaje - ostatní provozní výdaje</t>
  </si>
  <si>
    <t>Rezerva na opravy školních sportovišť</t>
  </si>
  <si>
    <t xml:space="preserve">Požadavky na opravy a rekonstrukce dosluhujících povrchů sportovišť vychází z analýzy jednotlivých sportovišť u ZŠ. </t>
  </si>
  <si>
    <t>Odbor školství mládeže a tělovýchovy</t>
  </si>
  <si>
    <t>Podpora jazykového vzdělávání</t>
  </si>
  <si>
    <t>projednáno s nám. Herinkovou, Město Plzeň podporuje výuku cizích jazyků v základních školách. Výuka cizích jazyků klade nároky na dělení tříd, financování však není zcela pokryto krajskými normativy.</t>
  </si>
  <si>
    <t>Provozní výdaje - běžné výdaje</t>
  </si>
  <si>
    <t>Správa hřbitovů a krematoria města Plzně</t>
  </si>
  <si>
    <t xml:space="preserve">Provozní výdaje - provozní příspěvky vlastním PO </t>
  </si>
  <si>
    <t>Zamykání hřbitovů</t>
  </si>
  <si>
    <t>projednáno s nám. Herinkovou, Zamykání 10 hřbitovů bezpečnostní agenturou.</t>
  </si>
  <si>
    <t>Provozní výdaje - provozní příspěvky vlastním PO</t>
  </si>
  <si>
    <t>4. ZŠ</t>
  </si>
  <si>
    <t>Kapitálové výdaje - investiční příspěvky vlastním PO</t>
  </si>
  <si>
    <t>Tísňový hlásič na služebnu Městské policie včetně příslušenství</t>
  </si>
  <si>
    <t>Jedná se o jedno z opatřeních vzniklých na základě provedeného bezpečnostního auditu.</t>
  </si>
  <si>
    <t>7. ZŠ a MŠ</t>
  </si>
  <si>
    <t>Rekonstrukce sportoviště po nástavbě školy</t>
  </si>
  <si>
    <t>Sportoviště školy bude v průběhu realizace nástavby použito jako staveniště, po ukončení nástavby bude nutná jeho rekonstrukce.</t>
  </si>
  <si>
    <t>11. ZŠ</t>
  </si>
  <si>
    <t>Rekonstrukce podlah 1. NP respirium + pavilon 1. stupně včetně rekonstrukce topného kanálu</t>
  </si>
  <si>
    <t>Finanční prostředky byly požadovány do rozpočtu 2018, nebyly však schváleny.</t>
  </si>
  <si>
    <t>13. ZŠ</t>
  </si>
  <si>
    <t>Rekonstrukce podlahové konstrukce ve školní kuchyni vč. úprav souvisejících rozvodů technického zabezpečení budov a elektro</t>
  </si>
  <si>
    <t>Celkové náklady na rekonstrukci jsou 1 700 tis. Kč, 450 tis. Kč uhradí 13. ZŠ z FI. Finanční prostředky byly požadovány do rozpočtu 2018, nebyly však schváleny.</t>
  </si>
  <si>
    <t>21. ZŠ</t>
  </si>
  <si>
    <t xml:space="preserve">Odstranění havarijního stavu střechy tělocvičny a krčku </t>
  </si>
  <si>
    <t>Částečnou opravu řešila škola během rekonstrukce tělocvičny, kdy byly  objeveny první průsaky ve střeše, které jsou vidět na stropě tělocvičny. Na střeše je cca 20 záplat, ale střecha je v tak špatném stavu (dle vyjádření technika v oboru izolatérství), že hrozí místy protečení a poškození podlahy v tělocvičně, která je nově zrekonstruovaná (2017).  Celkově je izolace na střeše rozpraskaná a místy oddělená od podkladu.</t>
  </si>
  <si>
    <t>26. ZŠ</t>
  </si>
  <si>
    <t>Výměna kotlů v kotelně odloučeného pracoviště ZŠ v Liticích</t>
  </si>
  <si>
    <t>Vzrůstající množství oprav a tím vynaložených prostředků na údržbu kotlů pro ohřev TUV a vytápění budovy signalizuje blížící se konec životnosti zařízení. Bude provedena výměna kotlů, vyvložkování komínů. Vzhledem k tomu, že  se jedná o klíčové zařízení, není vhodné čekat na výměnu až po havárii. Škola nemá případné náhradní prostory, kam žáky umístit.</t>
  </si>
  <si>
    <t>31. ZŠ</t>
  </si>
  <si>
    <t>Rekonstrukce elektroinstalace - II. etapa vč. výměny ležatých rozvodů kanalizace</t>
  </si>
  <si>
    <t>Jde o pokračování rekonstrukce elektroinstalace, která byla již v havarijním stavu, do 1. etapy nebyla zahrnuta výměna rozvodů kanalizace, proto je finanční náročnost vyšší, celková cena je 2 500 tis. Kč, 1 500 tis. Kč uhradí škola ze svého FI.</t>
  </si>
  <si>
    <t>33. ZŠ</t>
  </si>
  <si>
    <t>Výměna oken v tělocvičně</t>
  </si>
  <si>
    <t>Okna v tělocvičně jsou v havarijním stavu, není možné je utěsnit, jsou vysoké náklady na vytápění. Železné profily jsou zkorodované. Kvůli bezpečnosti výuky (hrozí vypadnutí) jsou větrací okna zatmelena napevno a nedají se otevřít, což odporuje hygienickým předpisům. Finanční prostředky byly požadovány do rozpočtu na rok 2018, nebyly však schváleny.</t>
  </si>
  <si>
    <t>Dokončení výměny zbývajících oken ve škole</t>
  </si>
  <si>
    <t xml:space="preserve">V roce 2016 byla vyměněna okna na pavilonu, kde je  ŠD, ŠJ a zrcadlová tělocvična. Ještě zbývají vyměnit okna především na chodbách. Stávající okna netěsní. V chladném období jsou vysoké náklady na vytápění. </t>
  </si>
  <si>
    <t>Výměna čerpadla - cirkulace bazénové vody</t>
  </si>
  <si>
    <t xml:space="preserve">Čerpadlo na cirkulaci bazénové vody s frekvenčním měničem přinese výraznou úsporu energie jelikož lze měnit jeho výkon např.  při nočním provozu filtrace a dávkování chemie  lze snížit výkon až na 25 % - návratnost cca 2-3 roky. V roce 2018 proběhla výměna 1 ks  čerpadla. K zabezpečení provozu je nutná výměna i 2. čerpadla.                         </t>
  </si>
  <si>
    <t>Odbor investic</t>
  </si>
  <si>
    <t>Kapitálové výdaje - stavební investice</t>
  </si>
  <si>
    <t>2. ZŠ - půdní vestavba a přístavba školy - realizace</t>
  </si>
  <si>
    <t xml:space="preserve"> OI MMP dokončí v lednu 2019 projektovou přípravu, Realizace je nutná z důvodu zajištění dostatečné kapacity základních škol zřizovaných městem Plzeň s ohledem na prognózu vývoje počtu žáků, vzniknou tři nové kmenové učebny, zázemí a pohybový sálek. </t>
  </si>
  <si>
    <t>15. ZŠ - výstavba 2 hřišť pro školní družinu</t>
  </si>
  <si>
    <t>projednáno s nám. Herinkovou a radním Chvojkou, OI MMP zahájí v letošním roce projektovou přípravu. Hřiště jsou budována jako náhrada za pozemek, který byl 15. ZŠ vyjmut  a je využit na vybudování hřiště pro FC Viktoria Plzeň.</t>
  </si>
  <si>
    <t>15. ZŠ - projektová příprava nástavby pavilonu po Policii ČR</t>
  </si>
  <si>
    <t>projednáno s nám. Herinkovou, Realizace je nutná z důvodu zajištění dostatečné kapacity základních škol zřizovaných městem Plzeň s ohledem na prognózu vývoje počtu žáků. Vzniknou 3 nové učebny včetně zázemí.</t>
  </si>
  <si>
    <t>21. ZŠ - výměna oken a zateplení budovy</t>
  </si>
  <si>
    <t>projednáno s nám. Herinkovou, Je zpracována kompletní projektová dokumentace. Možnost požádat o dotaci do OP ŽP.</t>
  </si>
  <si>
    <t>22. ZŠ - projektová příprava přístavby tělocvičny</t>
  </si>
  <si>
    <t>projednáno s nám. Herinkovou, Současná tělocvična již kapacitně nevyhovuje počtu žáků. Finanční prostředky byly požadovány do rozpočtu na rok 2018, nebyly však schváleny.</t>
  </si>
  <si>
    <t>26. ZŠ - případně 11. ZŠ - projektová příprava nástavby či přístavby školy</t>
  </si>
  <si>
    <t>Realizace je nutná z důvodu zajištění dostatečné kapacity základních škol zřizovaných městem Plzeň s ohledem na prognózu vývoje počtu žáků.</t>
  </si>
  <si>
    <t>ZŠ a MŠ Božkov - stavba nové tělocvičny  - projektová příprava</t>
  </si>
  <si>
    <t>Stávající tělocvična kapacitně nepostačuje počtu žáků školy, žáci z vyšších ročníků  musí docházet do tělocvičny  na "Božkovském ostrově", přesuny zkracují dobu výuky TV, nová tělocvična bude vybudována  na části pozemku školního hřiště.</t>
  </si>
  <si>
    <t>Městský ústav sociálních služeb města Plzně - Centrální kuchyně MÚSS, Kotíkovská 15  -</t>
  </si>
  <si>
    <t>projednáno s nám. Herinkovou</t>
  </si>
  <si>
    <t>Ochrana  ČOV II - Bolevec. potok - Berounka</t>
  </si>
  <si>
    <t>priorita č. 1 - cyklostezka u Jateční</t>
  </si>
  <si>
    <t>Odkanalizování Koterov</t>
  </si>
  <si>
    <t xml:space="preserve">Propojení  Tyršův most - Výsluní </t>
  </si>
  <si>
    <t>priorita č. 1 - realizace této stavby musí předcházet rekonstrukci silnice III/18032. Stavba je vyvolána nevyhovujícím napojením ulice Za Rybárnou na ulici Zborovskou</t>
  </si>
  <si>
    <t>Parkoviště P+R Dobřanská - Kaplířova</t>
  </si>
  <si>
    <t>priorita č. 2  - návaznost na TT Borská Pole</t>
  </si>
  <si>
    <t>PD - Rekonstrukce náměstí Milady Horákové</t>
  </si>
  <si>
    <t>priorita č. 1 - usnesení RMP č.912, ze dne 23.8.2018</t>
  </si>
  <si>
    <t>Rekonstrukce Klatovské, úsek sady Pětatřicátníků - Dobrovského</t>
  </si>
  <si>
    <t>Rekonstrukce Klatovské, úšek Dobrovského - konečná Bory</t>
  </si>
  <si>
    <t>I/20 Jasmínová - Rokycanská</t>
  </si>
  <si>
    <t>I/20 Rokycanská - Na Roudné</t>
  </si>
  <si>
    <t>Odbor sportu</t>
  </si>
  <si>
    <t xml:space="preserve">Provozní výdaje - běžné výdaje </t>
  </si>
  <si>
    <t>SPORTMANIE</t>
  </si>
  <si>
    <t>projednáno s radním Chvojkou, Největší sportovní iniciační akce pro rodiny s dětmi. Navýšení rozpočtu vychází z víceletých zjištění o minimálním naplnění rozpočtu k uspořádání takto velké vícedenní akce s přímým vlivem na aktivní životní styl Plzeňanů.</t>
  </si>
  <si>
    <t xml:space="preserve"> Provozní výdaje - běžné výdaje</t>
  </si>
  <si>
    <t xml:space="preserve">Ranní rozcvičky pro zaměstnance </t>
  </si>
  <si>
    <t>projednáno s radním Chvojkou, Navýšení rozpočtu je nutné z důvodu rozšíření ranních rozcviček pro zaměstnance na 2 místa a to z důvodu potřeb ŘÚSA a zaměstnanců spadajících pod tento úřad. Rozcvičky nově probíhají v J&amp;A Centru a v Galerii Dvořák (pro zaměstnance působící na Koterovské). Navýšení je navrženo ve spolupráci s ŘÚSA.</t>
  </si>
  <si>
    <t>Sportovec města Plzně</t>
  </si>
  <si>
    <t>projednáno s radním Chvojkou, Tradiční kulturně sportovní akce konaná ve spolupráci s Plzeňskou sportovní unií. Nově navrhováno, aby byla realizována přímo SPORT MMP ve spolupráci s OPM MMP. Konání v Měšťanské besedě. Vyhlašuje se společně Sportovec města Plzně a Plzeňského kraje.</t>
  </si>
  <si>
    <t xml:space="preserve">Provozní výdaje - provozní transfery jiným organizacím a veřejným rozpočtům </t>
  </si>
  <si>
    <t>Dotace na sport</t>
  </si>
  <si>
    <t>projednáno s radním Chvojkou, Navýšení prostředků v dotačním titulu Podpora TV a sportu je nutná vzhledem k nově schváleným pravidlům tohoto titulu Komisí pro sport a mládež RMP, kdy na základě pozitivních zkušeností z roku 2018 vznikly PTCM (Plzeňská tréninková centra mládeže). Pro rok 2019 bude využita úspora 1 mil. Kč z úspory z tituly nevyplacení dotace Rugby ve výši 1  mil. Kč.</t>
  </si>
  <si>
    <t>Triatlonová akademie Plzeň</t>
  </si>
  <si>
    <t>projednáno s radním Chvojkou, Vzhledem k ukončení nemožnosti rozšíření podpory sportovních akademií mimo fotbalovou, hokejovou a tenisovou navrhuje SPORT MMP a radní pro podporu podnikání a sportu rozšířit a uzavřít memoranda o spolupráci s dašími akademiemi a to zejména Triatlonovou akademií Plzeň a Roman Kreuziger Cycling academy, které prokázali narůstající členskou základnu, efektivní fungování a dosažení mezinárodních úspěchů. Obě akademie bojují s nevyhovujícím zázemím. Od roku 2019 SPORT MMP doporučuje podporu minimálně 5 akademií s možností navýšení v případě prokázání mimořádné důležitosti v dalších letech.</t>
  </si>
  <si>
    <t>Nadační fond na podporu plzeňské házené</t>
  </si>
  <si>
    <t xml:space="preserve">Podpora podnikání </t>
  </si>
  <si>
    <t>Odbor vnitřní správy</t>
  </si>
  <si>
    <t>provozní výdaje  - běžné- služby</t>
  </si>
  <si>
    <t>nárůst cen služeb u pronájmu technologie a zařízení pro kabinky OSČ od Státní tiskárny cenin.</t>
  </si>
  <si>
    <t>provozní výdaje  - běžné- nájemné</t>
  </si>
  <si>
    <t xml:space="preserve"> Nárůst úhrad za pronájmy současných kamerových systémů a EZS, výdaje za nové nájmy EZS a automaty. 
</t>
  </si>
  <si>
    <t>provozní výdaje - běžné - opravy</t>
  </si>
  <si>
    <t>Škroupova 5 -výměna oken a výloh průčelí  rok 2019 - další etapa , navazující na výměnu v roce 2018, dále částka 1,8 mil- Kč v letech 2019-2022 je určena na opravy a údržbu nově realizovaných technologií v rámci spravovaných budov, např. kotelny, VZT, EPS, kamerové systémy, počítačové sítě, výtahy ,apod. a důvodem k úpravě výhledu je též navýšení cen stavebních prací</t>
  </si>
  <si>
    <t>zejm. výměna oken Škroupova 5 další etapa</t>
  </si>
  <si>
    <t>provozní výdaje  - běžné- materiál</t>
  </si>
  <si>
    <t xml:space="preserve">nárůst cen spotřebního materiálu, průběžná obnova vybavení </t>
  </si>
  <si>
    <t>kapitálové výdaje-stavební</t>
  </si>
  <si>
    <t>Vzduchotechnika budovy MMP realizace  2019-2022 : pro rok 2019 bude financováno z výhledu ,v letech 2020 a 2021 žádáme o navýšení rozpočtu. Rok 2022 by byl financován z výhledu .</t>
  </si>
  <si>
    <t>kapitálové výdaje- nestavební</t>
  </si>
  <si>
    <t>Koterovská 162 FVE - instalace fotovoltaické elektrárny na budovu Kot 162</t>
  </si>
  <si>
    <t>Koterovská 162  závora- instalace závory na parkoviště Kot 162</t>
  </si>
  <si>
    <t>KŘTÚ - SVS - Komunikace</t>
  </si>
  <si>
    <t>Výstavbava parkovacího pruhu v ul. E. Beneše - vybudování podélných parkovacích stání podél zdi Fakultní nemocnice (v úseku od Stehlíkovy ul. po ul. 17. listopadu) v počtu nejméně 34 stání při současné obnově uličního stromořadí. Jde o lokalitu s jedním z největších deficitů parkovacích stání v Plzni.</t>
  </si>
  <si>
    <t>akce "Výstavba parkovacího pruhu v ul. E. Beneše"</t>
  </si>
  <si>
    <t>Opravy a údržba komunikací - vzhledem ke špatnému stavu Rooseveltova mostu (zařazen do 5 stupně = špatný stav ze 7stupňového hodnocení stavebního stavu mostů)  je nutné v roce 2019 zahájit jeho bezodkladnou opravu. Použity budou prostředky určené na opravy a údržbu komunikací a chodníků.</t>
  </si>
  <si>
    <t xml:space="preserve">jmenovitá oprava!! </t>
  </si>
  <si>
    <t>KŘTÚ - SVS - Koncepce doprav. inženýrství</t>
  </si>
  <si>
    <t>Jedná se o projektovou dokumentaci na výstavbu objektů na pláži Ostende (stávající se zdemolují a vystaví se nové objekty, jeden z nových objektů bude sloužit pro potřeby triatlonové akademie)</t>
  </si>
  <si>
    <t>KŘTÚ - SVS - Péče o vzhled města</t>
  </si>
  <si>
    <t>Jedná se o dofinancování akce "Park u Ježíška - cesta z Mikulášského nám." Rozpočet stavby = 11,9 mil. Kč vč. DPH, v rozpočtu města 2018 + výhledu 2019 je celkem částka 6 mil. Kč. Důvodem navýšení nákladů je skutečnost, že původní odhad ceny byl z DÚR (2009), v dalších stupních projektu se více specifikovaly stavební práce (zejména kamenné dlažby a přeložky sítí – trakčních kabelů).</t>
  </si>
  <si>
    <t>navýšení stávající akce "Park u Ježíška - cesta z Mikulášského nám."</t>
  </si>
  <si>
    <t xml:space="preserve">provozní výdaje - běžné výdaje </t>
  </si>
  <si>
    <t>údržba stromů v nádobách na Anglickém nábřeží</t>
  </si>
  <si>
    <t>Přípravná opatření v kořenovém prostoru stromů na Jiráskovo náměstí s cílem zmírnit dopad na vitalitu stromů v důsledku stavební činnosti v jejich bezprostředním okolí</t>
  </si>
  <si>
    <t>Dle materiálu Péče o krajinnou zeleň v Plzni - varianta II - postupné navyšování rozpočtu na péči o krajinnou zeleň až do výše 11 880 tis. Kč/rok. Navýšením rozpočtu bude eliminováno zarůstání a degradace ploch, které není možno se stávajícím rozpočtem udržovat. Tato území ztrácejí potenciál pro rekreační využití, stávají se neprostupnými a nepřehlednými. Dochází zde ke vzniku černých skládek, plochy se stávají útočištěm nepřizpůsobivé části populace.</t>
  </si>
  <si>
    <t>SVS - příspěvková organizace</t>
  </si>
  <si>
    <t>nákup ultrazvukového detektoru dutin (stromový tomograf)</t>
  </si>
  <si>
    <t>Oprava střechy Klatovská 10 - stávající krytina z šablon praská a tím do střechy zatéká, znehodnocuje se půdní vestavba a hrozí poškození většího rozsahu. Lokální výspravy jsou s ohledem na křehkost krytiny jen velmi obtížně proveditelné. Z těchto důvodů je nutné udělat kompletní výměnu krytiny.</t>
  </si>
  <si>
    <t xml:space="preserve">Oprava fasády Klatovská 10 - v srpnu 2018 došlo po přívalovém dešti k odtržení části fasády objektu a k bezprostřednímu ohrožení chodců. Po kontrolní prohlídce bylo zjištěno, že i ostatní části fasády jsou mírně narušené a je zde nebezpečí případného dalšího poškození. </t>
  </si>
  <si>
    <t>Oprava střechy Klatovská 12 - stávající krytina nemá pod laťováním pojistnou izolaci a při větším dešti do objektu zatéká a je poškozováno zařízení kanceláří a podhledů. Z dlouhodobého hlediska hrozí poškození stropů 3 NP dřevokaznými houbami.</t>
  </si>
  <si>
    <t>Odbor životního prostředí</t>
  </si>
  <si>
    <t>Provozní transfery jiným org. a veř. rozpočtům</t>
  </si>
  <si>
    <t>V rámci výkonu státní správy zřizujeme rybářskou stráž (Český rybářský svaz, z.s., Západočeský územní svaz Plzeň) a v součinnosti s rybářskou stráží se připravil nový projekt, kterým chceme rybářskou stráž motivovat v jejich činnosti. ČRS dostal poprvé dotaci v roce 2018 ve výši 20 000,- Kč a nyní žádá o stejnou částku.</t>
  </si>
  <si>
    <t>Český rybářský svaz, z. s.</t>
  </si>
  <si>
    <t>Odbor kultury</t>
  </si>
  <si>
    <t>Provozní výdaje - transfery obyvatelstvu</t>
  </si>
  <si>
    <t>Ocenění laureátů loutkářského festivalu Skupova Plzeň</t>
  </si>
  <si>
    <t>PRK - nově vzniklé dotační programy vyplývající ze schváleného PRK - akční plány budou připraveny do 31. 12. 2019</t>
  </si>
  <si>
    <t>projednáno s nám. Baxou, nový PRK ZMP 241/18</t>
  </si>
  <si>
    <t>Dorovnání celkové potřeby finanční podpory činnosti městem Plzeň založených či spoluzaložených organizací v oblasti kultury (Plzeň 2015, Plzeňská filharmonie, Galerie města Plzně, Divadlo pod lampou, Mezinárodní festival DIVADLO)</t>
  </si>
  <si>
    <t>Odbor prezentace a marketingu</t>
  </si>
  <si>
    <t xml:space="preserve">Oslavy 30. výročí 17. listopadu - program ke 30. výročí sametové revoluce v produkci OPM MMP ve spolupráci s dalšími místními kulturními aktéry,  včetně jednotné marketingové podpory  </t>
  </si>
  <si>
    <t>projednáno s nám. Baxou</t>
  </si>
  <si>
    <t>Provozní výdaje -  běžné výdaje</t>
  </si>
  <si>
    <t xml:space="preserve">Kongresový turismus - usnesením RMP č. 337/2014 byla schválena kritéria města Plzně pro úhradu ceny hromadné jízdenky z rozpočtu města Plzně za účelem podpory kongresového turismu. V roce 2015 byla z tohoto programu podpořena Letní olympiáda dětí a mládeže, řada kongresů a Plzeňské slavnosti pohybu (Sokolská župa Plzeňská). V roce 2016 Mezinárodní Vánoční turnaj v basketbalu. V roce 2017 byl podpořen  např. kvalifikační turnaj v curlingu a Mezinárodní Vánoční turnaj v basketbalu. </t>
  </si>
  <si>
    <t>Divadlo Josefa Kajetána Tyla</t>
  </si>
  <si>
    <t xml:space="preserve">Pokrytí zvýšených nákladů na dorovnání rozdílů v úrovni mezd uměleckých a umělecko-technických pracovníků, která byla způsobena nesystémovou změnou, kdy nařízením vlády ČR č. 399/2017 Sb., došlo k úpravě katalogu prací ve veřejných službách a správě </t>
  </si>
  <si>
    <t>projednáno s nám. Baxou, Změna výrazně zasáhla do mzdového systému DJKT, protože s účinností od 1. 1. 2018 byli zejména hráči orchestru a členové operního sboru zařazeni do 11 platové třídy. Na odstranění disproporce v mzdovém systému je třeba provést úpravy platů uměleckých a umělecko-technických pracovníků i některých dalších pracovníků DJKT. Navýšení rozděleno v letech 2019-2022 do 4 etap.</t>
  </si>
  <si>
    <t>Knihovna města Plzně</t>
  </si>
  <si>
    <t>Pokrytí zvýšených nákladů na rozšířený nákup knihovnického fondu (hlavně knižních novinek)</t>
  </si>
  <si>
    <t>projednáno s nám. Baxou, V současnosti není plněn standard na doplňování knihovního fondu a dalších informačních médií na základě usnesení RMP 259/2006, v důsledku toho klesá počet čtenářů.</t>
  </si>
  <si>
    <t>Realizace technických opatření v budovách areálu DEPO</t>
  </si>
  <si>
    <t>Plzeň - TURISMUS</t>
  </si>
  <si>
    <t>Navýšení odměn pracovníkům na DPP a DPČ - brigádníci v infocentru</t>
  </si>
  <si>
    <t>projednáno s nám. Baxou a nám. Kotasem</t>
  </si>
  <si>
    <t>Rozvoj a marketing industriálního turismu, pořádání konference "Industry Open"</t>
  </si>
  <si>
    <t>projednáno s nám. Baxou  a nám. Kotasem</t>
  </si>
  <si>
    <t>Odbor bezpečnosti, prevence kriminality a KŘ (oddělení bezpečnosti a prevence)</t>
  </si>
  <si>
    <t>provozní transfery</t>
  </si>
  <si>
    <t>PONTON - program Klubíčko - opětovně zařadít do požadavků z důvodu ukončení financí z OPVVV.</t>
  </si>
  <si>
    <t>Nestavební investice</t>
  </si>
  <si>
    <t>Dofinancování dotačních projektů pro 4. ZŠ "Zabezpečení 4. ZŠ"</t>
  </si>
  <si>
    <t>vnitřní kamerový systém 574 tis. Kč a EZS 921 tis. Kč</t>
  </si>
  <si>
    <t>Provozní transfery jiným organizacím a veřejným rozpočtům</t>
  </si>
  <si>
    <t>Cílem je podpora jednotlivých sborů dobrovolných hasičů, kteří aktivně pracují s mládeží v oblasti ochrany obyvatelstva a požárního sportu na území města Plzně. Příspěvek bude použit k nákupu osobního a věcného vybavení potřebného pro požární sport hasičské mládeže.</t>
  </si>
  <si>
    <t>Investiční transfery jiným org. a veř. rozpočtům</t>
  </si>
  <si>
    <t>Bezpečnostní situace - podpora složek IZS.</t>
  </si>
  <si>
    <t xml:space="preserve">Dotace na poskytnutí neinvestičních nákladů "Příspěvek na vybavení a činnost pro hasičskou mládež plzeňských sborů dobrovolných hasičů". </t>
  </si>
  <si>
    <t>Poskytnutí finančního daru pro Policii ČR - pro zajištění akceschopnosti složky IZS bude finanční částka použita k nákupu další automobilové techniky.</t>
  </si>
  <si>
    <t>Poskytnutí finančního daru pro Zdravotnickou záchrannou službu - pro řešení mimořádných událostí bude finanční částka použita k nákupu potřebné techniky.</t>
  </si>
  <si>
    <t>kontrolní součet</t>
  </si>
  <si>
    <t>Slovanská alej (jižní část)</t>
  </si>
  <si>
    <t>Revitalizace konečné staničce č. 4 u Borského parku</t>
  </si>
  <si>
    <t>N3 bez vlivu+výjimky</t>
  </si>
  <si>
    <t>Vodovod Koterov</t>
  </si>
  <si>
    <t>Rezerva na rizika a nepředvídatelné výdaje FRR MP</t>
  </si>
  <si>
    <t>Investiční rezerva FRR MP</t>
  </si>
  <si>
    <t>Příplatek PMDP 1. pol. 2019</t>
  </si>
  <si>
    <t>ROZDÍL</t>
  </si>
  <si>
    <t>Odbor bezpečnosti, prevence kriminality  a krizového řízení (oddělení krizového řízení)</t>
  </si>
  <si>
    <t>N3 požadavky</t>
  </si>
  <si>
    <t>N3 zdroje</t>
  </si>
  <si>
    <t>Odbor sociálních služeb</t>
  </si>
  <si>
    <t xml:space="preserve">Provozní výdaje - tranfery organizacím </t>
  </si>
  <si>
    <t>Dotace pro Totem_Multiplikace</t>
  </si>
  <si>
    <t>N4</t>
  </si>
  <si>
    <t>propočty</t>
  </si>
  <si>
    <t>výpomoc z 2019 na 2020</t>
  </si>
  <si>
    <t>potřeba nahradit</t>
  </si>
  <si>
    <t>rozdíl</t>
  </si>
  <si>
    <t>výpomoc z 2020 na 2021</t>
  </si>
  <si>
    <t>chybí ve 2021</t>
  </si>
  <si>
    <t>nově zdroj upřesnění příspěvku na VVS</t>
  </si>
  <si>
    <t>výsledek chybí v 2021</t>
  </si>
  <si>
    <t>Poskytnutí dotace pro Plzeň 2015</t>
  </si>
  <si>
    <t>Operace</t>
  </si>
  <si>
    <t>Závazný účel</t>
  </si>
  <si>
    <t>Částka ( v tis. Kč)</t>
  </si>
  <si>
    <t xml:space="preserve"> </t>
  </si>
  <si>
    <t>Zvýšení</t>
  </si>
  <si>
    <t xml:space="preserve">Zařazení nově zahajovaných akcí do jmenovitého seznamu </t>
  </si>
  <si>
    <t>Odbor prodeje majetku</t>
  </si>
  <si>
    <t>Kapitálové příjmy - příjmy z  prodeje domů</t>
  </si>
  <si>
    <t>akce: "Rekonstrukce Jagellonská 8"</t>
  </si>
  <si>
    <t xml:space="preserve">Odbor financování a rozpočtu </t>
  </si>
  <si>
    <t xml:space="preserve">Použití Fondu a rezerv a rozvoje MP - Rezervy na pokrytí rizik a nepředvídatelných výdajů </t>
  </si>
  <si>
    <t xml:space="preserve">Zvýšení </t>
  </si>
  <si>
    <t>Příloha č. 2 - Rozpočtové opatření (včetně popisu)</t>
  </si>
  <si>
    <t>Popis</t>
  </si>
  <si>
    <t>Úprava rozpočtu  příjmů z prodeje domů v návaznosti na dosažení vyšších cen v městských soutěžích oproti vyvolávacím cenám u prodejů domů, které byly uvažovány v rámci schváleného rozpočtu.</t>
  </si>
  <si>
    <t>Prostředky ve výši 10 % objemu zlepšených příjmů z prodeje domů jsou v souladu se schválenými Zásadami pro sestavení rozpočtu města a příspěvkových organizací pro rok 2019 a střednědobého výhledu rozpočtu 2020 – 2022   určeny na správu bytového a nebytového fondu.</t>
  </si>
  <si>
    <t>Prostředky určeny na realizaci stavebních úprav původní restaurace a přilehlých prostor  za účelem   využití objektu jako kancelářské prostory pro MMP.</t>
  </si>
  <si>
    <t>Provozní výdaje - transfery jin. org. a veř. rozpočtům</t>
  </si>
  <si>
    <t xml:space="preserve">Prostředky určeny na poskytnutí dotace pro TJ Sokol Lhota za účelem zajištění provizorního  provozu areálu ve Lhotě.
</t>
  </si>
  <si>
    <t>OSI - Stadion Štruncovy sady a Luční</t>
  </si>
  <si>
    <t xml:space="preserve">OSI - Zimní stadion </t>
  </si>
  <si>
    <t>akce: "LED - informační tabule"</t>
  </si>
  <si>
    <t xml:space="preserve">Prostředky určeny na pořízení LED informační tabule na plášť objektu I. ledové plochy zimního stadionu. Stávající tabule je zastaralá, vykazuje vysokou poruchovost modulů, není kompatibilní s moderními technologickými zařízeními, není v majetku města.  Nová moderní tabule s širokým využitím přispěje ke zvýšení komfortu informovanosti veřejnosti. </t>
  </si>
  <si>
    <t>Kapitálové výdaje - nestavební investice</t>
  </si>
  <si>
    <t>akce: "Ozvučovací systém stadionu"</t>
  </si>
  <si>
    <t xml:space="preserve">kontrola: </t>
  </si>
  <si>
    <t>Zdroje</t>
  </si>
  <si>
    <t>Potřeby</t>
  </si>
  <si>
    <t xml:space="preserve">Prostředky určeny na zpracování projektové dokumentace, realizaci a zajištění souvisejících  služeb TDI v souvislosti  se záměrem pořízení výkonového  samostatného ozvučení stadionu ŠS. Primární funkcí současně instalovaného systému je zajištění evakuace. Svým výkonem, rozmístěním není v současné době není tento systém  schopen kvalitně zajistit vysoké požadavky, které jsou kladeny  zejména vysokou návštěvností stadionu či konáním prestižních fotbalových akcí typu Evropská liga a liga mistrů. </t>
  </si>
  <si>
    <t>akce:  "Ozvučovací systém stadionu"</t>
  </si>
  <si>
    <t xml:space="preserve"> OZS – správa domů</t>
  </si>
  <si>
    <t>Rozpočtové opatření č. 1</t>
  </si>
  <si>
    <t>Rozpočtové opatření č. 2</t>
  </si>
  <si>
    <t>Provozní příjmy - ostatní nedaňové příjmy</t>
  </si>
  <si>
    <t>Přesná výše 50 500 Kč</t>
  </si>
  <si>
    <t>Odbor financování a rozpočtu</t>
  </si>
  <si>
    <t>Do rozpočtu příjmů je zapracován  podíl města Plzně na příjmech z prodeje hráčů FC Viktoria na základě uzavřeného Memoranda o podpoře sportu v městě Plzni. Tyto prostředky jsou dle Statutu Fondu rezerv a rozvoje MP  zdrojem tohoto fondu  s využitím na podporu sportu mládeže a handicapovaných.</t>
  </si>
  <si>
    <t>Použití Fondu rezerv a rozvoje - Rezervy na podporu sportu</t>
  </si>
  <si>
    <t>Tvorba Fondu rezerv a rozvoje - Rezervy na podporu sportu</t>
  </si>
  <si>
    <t>Prostředky určeny na poskytnutí dotace pro HOCKEY CLUB PLZEŇ 1929  na zajištění 4. ročníku mezinárodního hokejového turnaje – Memoriál Milana Kajkla. Výdaje kryté prostředky FRR MP</t>
  </si>
  <si>
    <t xml:space="preserve">Prostředky určeny na poskytnutí dotace pro HOCKEY CLUB PLZEŇ 1929  na zajištění 4. ročníku mezinárodního hokejového turnaje – Memoriál Milana Kajkla. Finanční krytí je zajištěno z Rezervy na podporu sportu - prostředků, které město získalo z prodeje hráčů na základě uzavřeného Memoranda na podporu sportu.  </t>
  </si>
  <si>
    <t>akce: " Modernizace odbavovacího systému ŠS"</t>
  </si>
  <si>
    <t xml:space="preserve">Prostředky určeny na realizaci nového hardware a software nezbytného pro bezproblémový provoz a zvýšení spolehlivosti odbavovacího systému fotbalové části areálu, zejména části hlavních turniketů pro vstup na hlavní tribunu (stávající z doby před kompletní rekonstrukcí stadionu). Navržené technické řešení zaručí větší spolehlivost odbavovacího procesu při načítání a vyhodnocování validity vstupenek a eliminuje možné odstávky funkčnosti turniketů plynoucí z chybovosti stávajícího systému během vyhodnocování dat z načtené vstupenky. </t>
  </si>
  <si>
    <t>Prostředky   na akci:  "Ozvučovací systém stadionu" ve výši 11 799 tis. Kč kryté FRR MP  -  Rezerva na pokrytí rizik a nepředvídatelných výdajů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</si>
</sst>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i/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3" borderId="16" xfId="0" applyFont="1" applyFill="1" applyBorder="1" applyAlignment="1">
      <alignment horizontal="left" vertical="top"/>
    </xf>
    <xf numFmtId="0" fontId="2" fillId="3" borderId="17" xfId="0" applyFont="1" applyFill="1" applyBorder="1" applyAlignment="1">
      <alignment horizontal="left" vertical="top"/>
    </xf>
    <xf numFmtId="0" fontId="2" fillId="3" borderId="18" xfId="0" applyFont="1" applyFill="1" applyBorder="1" applyAlignment="1">
      <alignment horizontal="left" vertical="top" wrapText="1"/>
    </xf>
    <xf numFmtId="3" fontId="2" fillId="3" borderId="11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left" vertical="top"/>
    </xf>
    <xf numFmtId="49" fontId="0" fillId="4" borderId="7" xfId="0" applyNumberFormat="1" applyFont="1" applyFill="1" applyBorder="1" applyAlignment="1">
      <alignment horizontal="left" vertical="top" wrapText="1"/>
    </xf>
    <xf numFmtId="0" fontId="0" fillId="4" borderId="7" xfId="0" applyFont="1" applyFill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4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 horizontal="justify" vertical="top" wrapText="1"/>
    </xf>
    <xf numFmtId="0" fontId="0" fillId="0" borderId="0" xfId="0" applyFill="1"/>
    <xf numFmtId="0" fontId="4" fillId="0" borderId="14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49" fontId="0" fillId="0" borderId="7" xfId="0" applyNumberFormat="1" applyFont="1" applyFill="1" applyBorder="1" applyAlignment="1">
      <alignment horizontal="left" vertical="top" wrapText="1"/>
    </xf>
    <xf numFmtId="49" fontId="0" fillId="0" borderId="7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2" fillId="3" borderId="8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top"/>
    </xf>
    <xf numFmtId="3" fontId="0" fillId="0" borderId="24" xfId="0" applyNumberForma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15" fillId="0" borderId="0" xfId="0" applyFont="1"/>
    <xf numFmtId="0" fontId="15" fillId="0" borderId="0" xfId="0" applyFont="1" applyAlignment="1">
      <alignment horizontal="left" vertical="top"/>
    </xf>
    <xf numFmtId="0" fontId="16" fillId="0" borderId="0" xfId="0" applyFont="1"/>
    <xf numFmtId="3" fontId="11" fillId="0" borderId="7" xfId="0" applyNumberFormat="1" applyFont="1" applyBorder="1" applyAlignment="1">
      <alignment vertical="center"/>
    </xf>
    <xf numFmtId="0" fontId="0" fillId="0" borderId="20" xfId="0" applyBorder="1"/>
    <xf numFmtId="0" fontId="0" fillId="0" borderId="16" xfId="0" applyBorder="1" applyAlignment="1">
      <alignment horizontal="left" vertical="top"/>
    </xf>
    <xf numFmtId="0" fontId="0" fillId="0" borderId="6" xfId="0" applyBorder="1"/>
    <xf numFmtId="3" fontId="0" fillId="0" borderId="14" xfId="0" applyNumberFormat="1" applyBorder="1" applyAlignment="1">
      <alignment horizontal="left" vertical="top"/>
    </xf>
    <xf numFmtId="3" fontId="2" fillId="0" borderId="14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horizontal="right" vertical="center"/>
    </xf>
    <xf numFmtId="0" fontId="0" fillId="0" borderId="15" xfId="0" applyBorder="1"/>
    <xf numFmtId="3" fontId="4" fillId="6" borderId="7" xfId="0" applyNumberFormat="1" applyFont="1" applyFill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5" fillId="6" borderId="7" xfId="0" applyNumberFormat="1" applyFont="1" applyFill="1" applyBorder="1" applyAlignment="1">
      <alignment horizontal="right" vertical="center"/>
    </xf>
    <xf numFmtId="3" fontId="8" fillId="5" borderId="7" xfId="0" applyNumberFormat="1" applyFont="1" applyFill="1" applyBorder="1" applyAlignment="1">
      <alignment horizontal="left" vertical="top"/>
    </xf>
    <xf numFmtId="0" fontId="4" fillId="4" borderId="7" xfId="0" applyFont="1" applyFill="1" applyBorder="1" applyAlignment="1">
      <alignment horizontal="left" vertical="top" wrapText="1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right" vertical="center"/>
    </xf>
    <xf numFmtId="3" fontId="1" fillId="6" borderId="7" xfId="0" applyNumberFormat="1" applyFont="1" applyFill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left" vertical="top"/>
    </xf>
    <xf numFmtId="3" fontId="9" fillId="0" borderId="7" xfId="0" applyNumberFormat="1" applyFont="1" applyFill="1" applyBorder="1" applyAlignment="1">
      <alignment horizontal="left" vertical="top"/>
    </xf>
    <xf numFmtId="3" fontId="9" fillId="0" borderId="7" xfId="0" applyNumberFormat="1" applyFont="1" applyFill="1" applyBorder="1" applyAlignment="1">
      <alignment horizontal="left" vertical="top" wrapText="1"/>
    </xf>
    <xf numFmtId="0" fontId="0" fillId="4" borderId="7" xfId="0" applyFont="1" applyFill="1" applyBorder="1" applyAlignment="1">
      <alignment horizontal="left" vertical="top" wrapText="1"/>
    </xf>
    <xf numFmtId="3" fontId="0" fillId="4" borderId="7" xfId="0" applyNumberFormat="1" applyFont="1" applyFill="1" applyBorder="1" applyAlignment="1">
      <alignment horizontal="right" vertical="center"/>
    </xf>
    <xf numFmtId="3" fontId="0" fillId="6" borderId="7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left" vertical="top" wrapText="1"/>
    </xf>
    <xf numFmtId="3" fontId="0" fillId="0" borderId="7" xfId="0" applyNumberFormat="1" applyFont="1" applyBorder="1" applyAlignment="1">
      <alignment horizontal="right" vertical="center"/>
    </xf>
    <xf numFmtId="3" fontId="4" fillId="4" borderId="7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right" vertical="center" wrapText="1"/>
    </xf>
    <xf numFmtId="3" fontId="0" fillId="6" borderId="7" xfId="0" applyNumberFormat="1" applyFont="1" applyFill="1" applyBorder="1" applyAlignment="1">
      <alignment horizontal="right" vertical="center" wrapText="1"/>
    </xf>
    <xf numFmtId="3" fontId="0" fillId="0" borderId="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6" borderId="7" xfId="0" applyNumberFormat="1" applyFont="1" applyFill="1" applyBorder="1" applyAlignment="1">
      <alignment horizontal="right" vertical="center" wrapText="1"/>
    </xf>
    <xf numFmtId="3" fontId="4" fillId="6" borderId="17" xfId="0" applyNumberFormat="1" applyFont="1" applyFill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6" borderId="17" xfId="0" applyNumberFormat="1" applyFont="1" applyFill="1" applyBorder="1" applyAlignment="1">
      <alignment horizontal="right" vertical="center"/>
    </xf>
    <xf numFmtId="0" fontId="0" fillId="4" borderId="6" xfId="0" applyFont="1" applyFill="1" applyBorder="1" applyAlignment="1">
      <alignment horizontal="justify" vertical="top" wrapText="1"/>
    </xf>
    <xf numFmtId="0" fontId="0" fillId="0" borderId="6" xfId="0" applyFont="1" applyBorder="1" applyAlignment="1">
      <alignment horizontal="justify" vertical="top" wrapText="1"/>
    </xf>
    <xf numFmtId="0" fontId="0" fillId="0" borderId="6" xfId="0" applyFont="1" applyFill="1" applyBorder="1" applyAlignment="1">
      <alignment horizontal="justify" vertical="top" wrapText="1"/>
    </xf>
    <xf numFmtId="0" fontId="0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wrapText="1"/>
    </xf>
    <xf numFmtId="0" fontId="0" fillId="0" borderId="6" xfId="0" applyNumberFormat="1" applyFont="1" applyBorder="1" applyAlignment="1">
      <alignment wrapText="1"/>
    </xf>
    <xf numFmtId="49" fontId="0" fillId="4" borderId="6" xfId="0" applyNumberFormat="1" applyFont="1" applyFill="1" applyBorder="1" applyAlignment="1">
      <alignment horizontal="justify" vertical="top" wrapText="1"/>
    </xf>
    <xf numFmtId="49" fontId="0" fillId="0" borderId="6" xfId="0" applyNumberFormat="1" applyFont="1" applyBorder="1" applyAlignment="1">
      <alignment horizontal="justify" vertical="top" wrapText="1"/>
    </xf>
    <xf numFmtId="49" fontId="6" fillId="0" borderId="6" xfId="0" applyNumberFormat="1" applyFont="1" applyBorder="1" applyAlignment="1">
      <alignment horizontal="justify" vertical="top" wrapText="1"/>
    </xf>
    <xf numFmtId="0" fontId="0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top" wrapText="1"/>
    </xf>
    <xf numFmtId="3" fontId="4" fillId="0" borderId="14" xfId="0" applyNumberFormat="1" applyFont="1" applyBorder="1" applyAlignment="1">
      <alignment horizontal="right" vertical="center"/>
    </xf>
    <xf numFmtId="3" fontId="4" fillId="6" borderId="14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4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0" fontId="0" fillId="5" borderId="17" xfId="0" applyFont="1" applyFill="1" applyBorder="1" applyAlignment="1">
      <alignment horizontal="left" vertical="top" wrapText="1"/>
    </xf>
    <xf numFmtId="0" fontId="0" fillId="4" borderId="19" xfId="0" applyFont="1" applyFill="1" applyBorder="1" applyAlignment="1">
      <alignment wrapText="1"/>
    </xf>
    <xf numFmtId="49" fontId="0" fillId="5" borderId="7" xfId="0" applyNumberFormat="1" applyFont="1" applyFill="1" applyBorder="1" applyAlignment="1">
      <alignment horizontal="left" vertical="top" wrapText="1"/>
    </xf>
    <xf numFmtId="3" fontId="0" fillId="0" borderId="7" xfId="0" applyNumberFormat="1" applyFont="1" applyFill="1" applyBorder="1" applyAlignment="1">
      <alignment horizontal="right" vertical="center" wrapText="1"/>
    </xf>
    <xf numFmtId="3" fontId="0" fillId="0" borderId="7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justify" vertical="top" wrapText="1"/>
    </xf>
    <xf numFmtId="0" fontId="0" fillId="0" borderId="6" xfId="0" applyFont="1" applyBorder="1" applyAlignment="1">
      <alignment wrapText="1"/>
    </xf>
    <xf numFmtId="0" fontId="0" fillId="4" borderId="6" xfId="0" applyFont="1" applyFill="1" applyBorder="1" applyAlignment="1">
      <alignment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/>
    </xf>
    <xf numFmtId="0" fontId="0" fillId="0" borderId="6" xfId="0" applyFont="1" applyBorder="1" applyAlignment="1">
      <alignment vertical="top" wrapText="1"/>
    </xf>
    <xf numFmtId="0" fontId="0" fillId="0" borderId="6" xfId="0" applyFont="1" applyBorder="1" applyAlignment="1">
      <alignment horizontal="justify" vertical="top"/>
    </xf>
    <xf numFmtId="49" fontId="0" fillId="0" borderId="7" xfId="0" applyNumberFormat="1" applyFont="1" applyBorder="1" applyAlignment="1">
      <alignment horizontal="left" vertical="top"/>
    </xf>
    <xf numFmtId="3" fontId="0" fillId="0" borderId="7" xfId="0" applyNumberFormat="1" applyFont="1" applyBorder="1" applyAlignment="1">
      <alignment horizontal="left" vertical="top" wrapText="1"/>
    </xf>
    <xf numFmtId="4" fontId="0" fillId="0" borderId="6" xfId="0" applyNumberFormat="1" applyFont="1" applyBorder="1" applyAlignment="1">
      <alignment horizontal="justify" vertical="top" wrapText="1"/>
    </xf>
    <xf numFmtId="4" fontId="0" fillId="0" borderId="6" xfId="0" applyNumberFormat="1" applyFont="1" applyFill="1" applyBorder="1" applyAlignment="1">
      <alignment horizontal="justify" vertical="top" wrapText="1"/>
    </xf>
    <xf numFmtId="0" fontId="0" fillId="0" borderId="6" xfId="0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11" fillId="0" borderId="7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3" fontId="3" fillId="0" borderId="26" xfId="0" applyNumberFormat="1" applyFont="1" applyBorder="1" applyAlignment="1">
      <alignment horizontal="center" vertical="center"/>
    </xf>
    <xf numFmtId="3" fontId="12" fillId="5" borderId="26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0" fillId="0" borderId="3" xfId="0" applyBorder="1"/>
    <xf numFmtId="0" fontId="2" fillId="0" borderId="27" xfId="0" applyFon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1" fillId="0" borderId="28" xfId="0" applyNumberFormat="1" applyFont="1" applyBorder="1" applyAlignment="1">
      <alignment horizontal="center" vertical="center"/>
    </xf>
    <xf numFmtId="0" fontId="11" fillId="5" borderId="28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top"/>
    </xf>
    <xf numFmtId="3" fontId="17" fillId="0" borderId="21" xfId="0" applyNumberFormat="1" applyFont="1" applyBorder="1" applyAlignment="1">
      <alignment horizontal="right" vertical="center"/>
    </xf>
    <xf numFmtId="3" fontId="17" fillId="5" borderId="21" xfId="0" applyNumberFormat="1" applyFont="1" applyFill="1" applyBorder="1" applyAlignment="1">
      <alignment horizontal="right" vertical="center"/>
    </xf>
    <xf numFmtId="3" fontId="17" fillId="0" borderId="2" xfId="0" applyNumberFormat="1" applyFont="1" applyBorder="1"/>
    <xf numFmtId="3" fontId="11" fillId="0" borderId="4" xfId="0" applyNumberFormat="1" applyFont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0" fontId="0" fillId="0" borderId="22" xfId="0" applyBorder="1"/>
    <xf numFmtId="3" fontId="13" fillId="2" borderId="1" xfId="0" applyNumberFormat="1" applyFont="1" applyFill="1" applyBorder="1" applyAlignment="1">
      <alignment horizontal="right" vertical="center"/>
    </xf>
    <xf numFmtId="3" fontId="13" fillId="5" borderId="21" xfId="0" applyNumberFormat="1" applyFont="1" applyFill="1" applyBorder="1" applyAlignment="1">
      <alignment horizontal="center" vertical="center"/>
    </xf>
    <xf numFmtId="3" fontId="13" fillId="2" borderId="21" xfId="0" applyNumberFormat="1" applyFont="1" applyFill="1" applyBorder="1" applyAlignment="1">
      <alignment horizontal="right" vertical="center"/>
    </xf>
    <xf numFmtId="0" fontId="14" fillId="0" borderId="2" xfId="0" applyFont="1" applyBorder="1"/>
    <xf numFmtId="1" fontId="2" fillId="3" borderId="22" xfId="0" applyNumberFormat="1" applyFont="1" applyFill="1" applyBorder="1" applyAlignment="1">
      <alignment horizontal="right" vertical="center"/>
    </xf>
    <xf numFmtId="1" fontId="2" fillId="3" borderId="23" xfId="0" applyNumberFormat="1" applyFont="1" applyFill="1" applyBorder="1" applyAlignment="1">
      <alignment horizontal="right" vertical="center"/>
    </xf>
    <xf numFmtId="0" fontId="2" fillId="3" borderId="23" xfId="0" applyFont="1" applyFill="1" applyBorder="1" applyAlignment="1">
      <alignment horizontal="center" vertical="center" wrapText="1"/>
    </xf>
    <xf numFmtId="3" fontId="13" fillId="5" borderId="21" xfId="0" applyNumberFormat="1" applyFont="1" applyFill="1" applyBorder="1" applyAlignment="1">
      <alignment horizontal="right" vertical="center"/>
    </xf>
    <xf numFmtId="3" fontId="13" fillId="5" borderId="2" xfId="0" applyNumberFormat="1" applyFont="1" applyFill="1" applyBorder="1" applyAlignment="1">
      <alignment horizontal="right" vertical="center"/>
    </xf>
    <xf numFmtId="0" fontId="0" fillId="0" borderId="24" xfId="0" applyBorder="1"/>
    <xf numFmtId="0" fontId="2" fillId="3" borderId="29" xfId="0" applyFont="1" applyFill="1" applyBorder="1" applyAlignment="1">
      <alignment horizontal="left" vertical="top"/>
    </xf>
    <xf numFmtId="0" fontId="2" fillId="3" borderId="30" xfId="0" applyFont="1" applyFill="1" applyBorder="1" applyAlignment="1">
      <alignment horizontal="left" vertical="top"/>
    </xf>
    <xf numFmtId="0" fontId="2" fillId="3" borderId="31" xfId="0" applyFont="1" applyFill="1" applyBorder="1" applyAlignment="1">
      <alignment horizontal="left" vertical="top" wrapText="1"/>
    </xf>
    <xf numFmtId="3" fontId="2" fillId="3" borderId="31" xfId="0" applyNumberFormat="1" applyFont="1" applyFill="1" applyBorder="1" applyAlignment="1">
      <alignment horizontal="right" vertical="center"/>
    </xf>
    <xf numFmtId="0" fontId="2" fillId="3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top"/>
    </xf>
    <xf numFmtId="0" fontId="0" fillId="5" borderId="4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right" vertical="center"/>
    </xf>
    <xf numFmtId="3" fontId="4" fillId="6" borderId="4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6" borderId="4" xfId="0" applyNumberFormat="1" applyFont="1" applyFill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0" fillId="4" borderId="22" xfId="0" applyFont="1" applyFill="1" applyBorder="1" applyAlignment="1">
      <alignment wrapText="1"/>
    </xf>
    <xf numFmtId="0" fontId="0" fillId="0" borderId="6" xfId="0" applyFont="1" applyBorder="1" applyAlignment="1">
      <alignment horizontal="justify" vertical="top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3" fontId="0" fillId="0" borderId="0" xfId="0" applyNumberFormat="1"/>
    <xf numFmtId="0" fontId="0" fillId="0" borderId="17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49" fontId="0" fillId="0" borderId="7" xfId="0" applyNumberFormat="1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 wrapText="1"/>
    </xf>
    <xf numFmtId="0" fontId="0" fillId="0" borderId="0" xfId="0" applyBorder="1"/>
    <xf numFmtId="0" fontId="11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3" fontId="20" fillId="0" borderId="0" xfId="0" applyNumberFormat="1" applyFont="1" applyAlignment="1">
      <alignment horizontal="right" vertical="center"/>
    </xf>
    <xf numFmtId="0" fontId="20" fillId="0" borderId="0" xfId="0" applyFont="1"/>
    <xf numFmtId="0" fontId="20" fillId="0" borderId="0" xfId="0" applyFont="1" applyBorder="1" applyAlignment="1">
      <alignment horizontal="left" vertical="top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top" wrapText="1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/>
    </xf>
    <xf numFmtId="3" fontId="21" fillId="0" borderId="17" xfId="0" applyNumberFormat="1" applyFont="1" applyBorder="1" applyAlignment="1">
      <alignment vertical="center"/>
    </xf>
    <xf numFmtId="164" fontId="21" fillId="0" borderId="17" xfId="0" applyNumberFormat="1" applyFont="1" applyBorder="1" applyAlignment="1">
      <alignment vertical="top" wrapText="1"/>
    </xf>
    <xf numFmtId="0" fontId="20" fillId="4" borderId="18" xfId="0" applyFont="1" applyFill="1" applyBorder="1" applyAlignment="1">
      <alignment vertical="center" wrapText="1"/>
    </xf>
    <xf numFmtId="0" fontId="20" fillId="4" borderId="44" xfId="0" applyFont="1" applyFill="1" applyBorder="1" applyAlignment="1">
      <alignment vertical="center" wrapText="1"/>
    </xf>
    <xf numFmtId="0" fontId="21" fillId="0" borderId="5" xfId="0" applyFont="1" applyBorder="1" applyAlignment="1">
      <alignment vertical="center"/>
    </xf>
    <xf numFmtId="0" fontId="21" fillId="0" borderId="7" xfId="0" applyFont="1" applyBorder="1" applyAlignment="1">
      <alignment vertical="center" wrapText="1"/>
    </xf>
    <xf numFmtId="0" fontId="21" fillId="0" borderId="4" xfId="0" applyFont="1" applyBorder="1" applyAlignment="1">
      <alignment horizontal="center" vertical="center"/>
    </xf>
    <xf numFmtId="3" fontId="21" fillId="0" borderId="4" xfId="0" applyNumberFormat="1" applyFont="1" applyBorder="1" applyAlignment="1">
      <alignment vertical="center"/>
    </xf>
    <xf numFmtId="164" fontId="21" fillId="0" borderId="4" xfId="0" applyNumberFormat="1" applyFont="1" applyBorder="1" applyAlignment="1">
      <alignment vertical="top" wrapText="1"/>
    </xf>
    <xf numFmtId="0" fontId="20" fillId="4" borderId="42" xfId="0" applyFont="1" applyFill="1" applyBorder="1" applyAlignment="1">
      <alignment vertical="center" wrapText="1"/>
    </xf>
    <xf numFmtId="0" fontId="20" fillId="4" borderId="37" xfId="0" applyFont="1" applyFill="1" applyBorder="1" applyAlignment="1">
      <alignment vertical="center" wrapText="1"/>
    </xf>
    <xf numFmtId="0" fontId="21" fillId="0" borderId="7" xfId="0" applyFont="1" applyBorder="1" applyAlignment="1">
      <alignment horizontal="center" vertical="center"/>
    </xf>
    <xf numFmtId="3" fontId="21" fillId="0" borderId="7" xfId="0" applyNumberFormat="1" applyFont="1" applyBorder="1" applyAlignment="1">
      <alignment vertical="center"/>
    </xf>
    <xf numFmtId="164" fontId="21" fillId="0" borderId="7" xfId="0" applyNumberFormat="1" applyFont="1" applyBorder="1" applyAlignment="1">
      <alignment vertical="top" wrapText="1"/>
    </xf>
    <xf numFmtId="0" fontId="20" fillId="4" borderId="39" xfId="0" applyFont="1" applyFill="1" applyBorder="1" applyAlignment="1">
      <alignment vertical="center" wrapText="1"/>
    </xf>
    <xf numFmtId="0" fontId="20" fillId="4" borderId="45" xfId="0" applyFont="1" applyFill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/>
    </xf>
    <xf numFmtId="3" fontId="21" fillId="0" borderId="14" xfId="0" applyNumberFormat="1" applyFont="1" applyBorder="1" applyAlignment="1">
      <alignment vertical="center"/>
    </xf>
    <xf numFmtId="164" fontId="21" fillId="0" borderId="14" xfId="0" applyNumberFormat="1" applyFont="1" applyBorder="1" applyAlignment="1">
      <alignment vertical="top" wrapText="1"/>
    </xf>
    <xf numFmtId="0" fontId="20" fillId="4" borderId="43" xfId="0" applyFont="1" applyFill="1" applyBorder="1" applyAlignment="1">
      <alignment vertical="center" wrapText="1"/>
    </xf>
    <xf numFmtId="0" fontId="20" fillId="4" borderId="46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Border="1"/>
    <xf numFmtId="3" fontId="20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 vertical="top"/>
    </xf>
    <xf numFmtId="3" fontId="22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0" fontId="22" fillId="0" borderId="0" xfId="0" applyFont="1" applyAlignment="1">
      <alignment horizontal="left" vertical="top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 wrapText="1"/>
    </xf>
    <xf numFmtId="0" fontId="23" fillId="0" borderId="17" xfId="0" applyFont="1" applyBorder="1" applyAlignment="1">
      <alignment horizontal="center" vertical="center"/>
    </xf>
    <xf numFmtId="3" fontId="23" fillId="0" borderId="17" xfId="0" applyNumberFormat="1" applyFont="1" applyBorder="1" applyAlignment="1">
      <alignment vertical="center"/>
    </xf>
    <xf numFmtId="164" fontId="23" fillId="0" borderId="17" xfId="0" applyNumberFormat="1" applyFont="1" applyBorder="1" applyAlignment="1">
      <alignment vertical="center" wrapText="1"/>
    </xf>
    <xf numFmtId="0" fontId="20" fillId="4" borderId="19" xfId="0" applyFont="1" applyFill="1" applyBorder="1" applyAlignment="1">
      <alignment vertical="center" wrapText="1"/>
    </xf>
    <xf numFmtId="0" fontId="23" fillId="0" borderId="5" xfId="0" applyFont="1" applyBorder="1" applyAlignment="1">
      <alignment vertical="center"/>
    </xf>
    <xf numFmtId="0" fontId="23" fillId="0" borderId="7" xfId="0" applyFont="1" applyBorder="1" applyAlignment="1">
      <alignment vertical="center" wrapText="1"/>
    </xf>
    <xf numFmtId="0" fontId="23" fillId="0" borderId="4" xfId="0" applyFont="1" applyBorder="1" applyAlignment="1">
      <alignment horizontal="center" vertical="center"/>
    </xf>
    <xf numFmtId="3" fontId="23" fillId="0" borderId="4" xfId="0" applyNumberFormat="1" applyFont="1" applyBorder="1" applyAlignment="1">
      <alignment vertical="center"/>
    </xf>
    <xf numFmtId="164" fontId="23" fillId="0" borderId="4" xfId="0" applyNumberFormat="1" applyFont="1" applyBorder="1" applyAlignment="1">
      <alignment vertical="center" wrapText="1"/>
    </xf>
    <xf numFmtId="0" fontId="20" fillId="4" borderId="22" xfId="0" applyFont="1" applyFill="1" applyBorder="1" applyAlignment="1">
      <alignment vertical="center" wrapText="1"/>
    </xf>
    <xf numFmtId="0" fontId="23" fillId="0" borderId="7" xfId="0" applyFont="1" applyBorder="1" applyAlignment="1">
      <alignment horizontal="center" vertical="center"/>
    </xf>
    <xf numFmtId="3" fontId="23" fillId="0" borderId="7" xfId="0" applyNumberFormat="1" applyFont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/>
    </xf>
    <xf numFmtId="3" fontId="23" fillId="0" borderId="14" xfId="0" applyNumberFormat="1" applyFont="1" applyBorder="1" applyAlignment="1">
      <alignment vertical="center"/>
    </xf>
    <xf numFmtId="0" fontId="20" fillId="4" borderId="15" xfId="0" applyFont="1" applyFill="1" applyBorder="1" applyAlignment="1">
      <alignment vertical="center" wrapText="1"/>
    </xf>
    <xf numFmtId="0" fontId="0" fillId="0" borderId="6" xfId="0" applyFont="1" applyBorder="1" applyAlignment="1">
      <alignment horizontal="justify" vertical="top" wrapText="1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20" fillId="4" borderId="36" xfId="0" applyFont="1" applyFill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20" fillId="4" borderId="38" xfId="0" applyFont="1" applyFill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164" fontId="23" fillId="0" borderId="9" xfId="0" applyNumberFormat="1" applyFont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86" zoomScaleNormal="86" workbookViewId="0">
      <pane ySplit="12" topLeftCell="A13" activePane="bottomLeft" state="frozen"/>
      <selection pane="bottomLeft" sqref="A1:XFD1048576"/>
    </sheetView>
  </sheetViews>
  <sheetFormatPr defaultRowHeight="15" x14ac:dyDescent="0.25"/>
  <cols>
    <col min="1" max="1" width="31.5703125" style="1" customWidth="1"/>
    <col min="2" max="2" width="42.28515625" style="1" customWidth="1"/>
    <col min="3" max="3" width="66.140625" style="1" customWidth="1"/>
    <col min="4" max="4" width="15" style="2" customWidth="1"/>
    <col min="5" max="5" width="17.5703125" style="2" customWidth="1"/>
    <col min="6" max="6" width="14.5703125" style="2" customWidth="1"/>
    <col min="7" max="7" width="18.85546875" style="2" customWidth="1"/>
    <col min="8" max="8" width="14.42578125" style="2" customWidth="1"/>
    <col min="9" max="9" width="17.7109375" style="2" customWidth="1"/>
    <col min="10" max="10" width="14.28515625" style="2" customWidth="1"/>
    <col min="11" max="11" width="17.42578125" style="2" customWidth="1"/>
    <col min="12" max="12" width="37.28515625" customWidth="1"/>
    <col min="13" max="13" width="16.42578125" customWidth="1"/>
  </cols>
  <sheetData>
    <row r="1" spans="1:12" ht="15.75" thickBot="1" x14ac:dyDescent="0.3"/>
    <row r="2" spans="1:12" ht="32.25" customHeight="1" thickBot="1" x14ac:dyDescent="0.4">
      <c r="A2" s="140" t="s">
        <v>212</v>
      </c>
      <c r="B2" s="141"/>
      <c r="C2" s="141"/>
      <c r="D2" s="142">
        <f t="shared" ref="D2:K2" si="0">D7-D12</f>
        <v>69463</v>
      </c>
      <c r="E2" s="143">
        <f t="shared" si="0"/>
        <v>127248</v>
      </c>
      <c r="F2" s="142">
        <f t="shared" si="0"/>
        <v>-361274</v>
      </c>
      <c r="G2" s="143">
        <f t="shared" si="0"/>
        <v>-115314</v>
      </c>
      <c r="H2" s="142">
        <f t="shared" si="0"/>
        <v>-239650</v>
      </c>
      <c r="I2" s="143">
        <f t="shared" si="0"/>
        <v>-95508</v>
      </c>
      <c r="J2" s="142">
        <f t="shared" si="0"/>
        <v>349624</v>
      </c>
      <c r="K2" s="143">
        <f t="shared" si="0"/>
        <v>392676</v>
      </c>
      <c r="L2" s="144"/>
    </row>
    <row r="3" spans="1:12" ht="15.75" thickBot="1" x14ac:dyDescent="0.3"/>
    <row r="4" spans="1:12" ht="24.75" customHeight="1" x14ac:dyDescent="0.25">
      <c r="A4" s="130"/>
      <c r="B4" s="131"/>
      <c r="C4" s="131"/>
      <c r="D4" s="132" t="s">
        <v>0</v>
      </c>
      <c r="E4" s="133" t="s">
        <v>207</v>
      </c>
      <c r="F4" s="134" t="s">
        <v>0</v>
      </c>
      <c r="G4" s="133" t="s">
        <v>207</v>
      </c>
      <c r="H4" s="134" t="s">
        <v>0</v>
      </c>
      <c r="I4" s="133" t="s">
        <v>207</v>
      </c>
      <c r="J4" s="134" t="s">
        <v>0</v>
      </c>
      <c r="K4" s="133" t="s">
        <v>207</v>
      </c>
      <c r="L4" s="135"/>
    </row>
    <row r="5" spans="1:12" ht="24" customHeight="1" thickBot="1" x14ac:dyDescent="0.3">
      <c r="A5" s="136"/>
      <c r="B5" s="137"/>
      <c r="C5" s="137"/>
      <c r="D5" s="138">
        <v>2019</v>
      </c>
      <c r="E5" s="139">
        <v>2019</v>
      </c>
      <c r="F5" s="138">
        <v>2020</v>
      </c>
      <c r="G5" s="139">
        <v>2020</v>
      </c>
      <c r="H5" s="138">
        <v>2021</v>
      </c>
      <c r="I5" s="139">
        <v>2021</v>
      </c>
      <c r="J5" s="138">
        <v>2022</v>
      </c>
      <c r="K5" s="139">
        <v>2022</v>
      </c>
      <c r="L5" s="43"/>
    </row>
    <row r="6" spans="1:12" ht="16.5" thickBot="1" x14ac:dyDescent="0.3">
      <c r="A6" s="38"/>
      <c r="D6" s="31"/>
      <c r="E6" s="129"/>
      <c r="F6" s="31"/>
      <c r="G6" s="129"/>
      <c r="H6" s="31"/>
      <c r="I6" s="129"/>
      <c r="J6" s="31"/>
      <c r="K6" s="129"/>
    </row>
    <row r="7" spans="1:12" ht="27" thickBot="1" x14ac:dyDescent="0.45">
      <c r="A7" s="39" t="s">
        <v>215</v>
      </c>
      <c r="D7" s="148">
        <f t="shared" ref="D7:K7" si="1">D8+D9+D10</f>
        <v>346609</v>
      </c>
      <c r="E7" s="149">
        <f t="shared" si="1"/>
        <v>346609</v>
      </c>
      <c r="F7" s="150">
        <f t="shared" si="1"/>
        <v>87686</v>
      </c>
      <c r="G7" s="149">
        <f t="shared" si="1"/>
        <v>87686</v>
      </c>
      <c r="H7" s="150">
        <f t="shared" si="1"/>
        <v>19492</v>
      </c>
      <c r="I7" s="149">
        <f t="shared" si="1"/>
        <v>19492</v>
      </c>
      <c r="J7" s="150">
        <f t="shared" si="1"/>
        <v>392676</v>
      </c>
      <c r="K7" s="149">
        <f t="shared" si="1"/>
        <v>392676</v>
      </c>
      <c r="L7" s="151"/>
    </row>
    <row r="8" spans="1:12" ht="15.75" x14ac:dyDescent="0.25">
      <c r="A8" s="44" t="s">
        <v>209</v>
      </c>
      <c r="B8" s="11"/>
      <c r="C8" s="11"/>
      <c r="D8" s="145">
        <v>173888</v>
      </c>
      <c r="E8" s="146">
        <v>173888</v>
      </c>
      <c r="F8" s="145">
        <v>87686</v>
      </c>
      <c r="G8" s="146">
        <v>87686</v>
      </c>
      <c r="H8" s="145">
        <v>19492</v>
      </c>
      <c r="I8" s="146">
        <v>19492</v>
      </c>
      <c r="J8" s="145">
        <v>392676</v>
      </c>
      <c r="K8" s="146">
        <v>392676</v>
      </c>
      <c r="L8" s="147"/>
    </row>
    <row r="9" spans="1:12" ht="15.75" x14ac:dyDescent="0.25">
      <c r="A9" s="3" t="s">
        <v>210</v>
      </c>
      <c r="B9" s="4"/>
      <c r="C9" s="4"/>
      <c r="D9" s="42">
        <v>124633</v>
      </c>
      <c r="E9" s="126">
        <v>124633</v>
      </c>
      <c r="F9" s="42"/>
      <c r="G9" s="126"/>
      <c r="H9" s="42"/>
      <c r="I9" s="126"/>
      <c r="J9" s="42"/>
      <c r="K9" s="128"/>
      <c r="L9" s="45"/>
    </row>
    <row r="10" spans="1:12" ht="15.75" thickBot="1" x14ac:dyDescent="0.3">
      <c r="A10" s="5" t="s">
        <v>211</v>
      </c>
      <c r="B10" s="6"/>
      <c r="C10" s="46"/>
      <c r="D10" s="47">
        <v>48088</v>
      </c>
      <c r="E10" s="47">
        <v>48088</v>
      </c>
      <c r="F10" s="47"/>
      <c r="G10" s="127"/>
      <c r="H10" s="47"/>
      <c r="I10" s="127"/>
      <c r="J10" s="47"/>
      <c r="K10" s="48"/>
      <c r="L10" s="49"/>
    </row>
    <row r="11" spans="1:12" ht="15.75" thickBot="1" x14ac:dyDescent="0.3">
      <c r="A11" s="36"/>
      <c r="B11" s="36"/>
      <c r="C11" s="36"/>
      <c r="D11" s="37"/>
      <c r="E11" s="37"/>
      <c r="F11" s="37"/>
      <c r="G11" s="37"/>
      <c r="H11" s="37"/>
      <c r="I11" s="37"/>
      <c r="J11" s="37"/>
      <c r="K11" s="37"/>
      <c r="L11" s="157"/>
    </row>
    <row r="12" spans="1:12" s="41" customFormat="1" ht="27.75" customHeight="1" thickBot="1" x14ac:dyDescent="0.45">
      <c r="A12" s="39" t="s">
        <v>214</v>
      </c>
      <c r="B12" s="40"/>
      <c r="C12" s="40"/>
      <c r="D12" s="148">
        <f t="shared" ref="D12:K12" si="2">SUM(D15:D103)</f>
        <v>277146</v>
      </c>
      <c r="E12" s="155">
        <f t="shared" si="2"/>
        <v>219361</v>
      </c>
      <c r="F12" s="150">
        <f t="shared" si="2"/>
        <v>448960</v>
      </c>
      <c r="G12" s="155">
        <f t="shared" si="2"/>
        <v>203000</v>
      </c>
      <c r="H12" s="150">
        <f t="shared" si="2"/>
        <v>259142</v>
      </c>
      <c r="I12" s="155">
        <f t="shared" si="2"/>
        <v>115000</v>
      </c>
      <c r="J12" s="150">
        <f t="shared" si="2"/>
        <v>43052</v>
      </c>
      <c r="K12" s="155">
        <f t="shared" si="2"/>
        <v>0</v>
      </c>
      <c r="L12" s="156"/>
    </row>
    <row r="13" spans="1:12" ht="15.75" thickBot="1" x14ac:dyDescent="0.3">
      <c r="A13" s="7" t="s">
        <v>1</v>
      </c>
      <c r="B13" s="8" t="s">
        <v>2</v>
      </c>
      <c r="C13" s="9" t="s">
        <v>3</v>
      </c>
      <c r="D13" s="152"/>
      <c r="E13" s="152"/>
      <c r="F13" s="152"/>
      <c r="G13" s="152"/>
      <c r="H13" s="152"/>
      <c r="I13" s="152"/>
      <c r="J13" s="152"/>
      <c r="K13" s="153"/>
      <c r="L13" s="154" t="s">
        <v>4</v>
      </c>
    </row>
    <row r="14" spans="1:12" ht="15.75" hidden="1" thickBot="1" x14ac:dyDescent="0.3">
      <c r="A14" s="32" t="s">
        <v>204</v>
      </c>
      <c r="B14" s="33"/>
      <c r="C14" s="34"/>
      <c r="D14" s="10">
        <f t="shared" ref="D14:K14" si="3">SUM(D15:D22)+SUM(D23:D32)+SUM(D33:D45)+SUM(D46:D52)+SUM(D53:D62)+SUM(D63:D69)+SUM(D70:D88)+SUM(D89:D98)+SUM(D99:D103)</f>
        <v>277146</v>
      </c>
      <c r="E14" s="10">
        <f t="shared" si="3"/>
        <v>219361</v>
      </c>
      <c r="F14" s="10">
        <f t="shared" si="3"/>
        <v>448960</v>
      </c>
      <c r="G14" s="10">
        <f t="shared" si="3"/>
        <v>203000</v>
      </c>
      <c r="H14" s="10">
        <f t="shared" si="3"/>
        <v>259142</v>
      </c>
      <c r="I14" s="10">
        <f t="shared" si="3"/>
        <v>115000</v>
      </c>
      <c r="J14" s="10">
        <f t="shared" si="3"/>
        <v>43052</v>
      </c>
      <c r="K14" s="10">
        <f t="shared" si="3"/>
        <v>0</v>
      </c>
      <c r="L14" s="35"/>
    </row>
    <row r="15" spans="1:12" ht="60" x14ac:dyDescent="0.25">
      <c r="A15" s="94" t="s">
        <v>5</v>
      </c>
      <c r="B15" s="26" t="s">
        <v>7</v>
      </c>
      <c r="C15" s="109" t="s">
        <v>8</v>
      </c>
      <c r="D15" s="107">
        <v>30000</v>
      </c>
      <c r="E15" s="75">
        <v>30000</v>
      </c>
      <c r="F15" s="107">
        <v>20000</v>
      </c>
      <c r="G15" s="75">
        <v>20000</v>
      </c>
      <c r="H15" s="108"/>
      <c r="I15" s="77"/>
      <c r="J15" s="76"/>
      <c r="K15" s="77"/>
      <c r="L15" s="110" t="s">
        <v>9</v>
      </c>
    </row>
    <row r="16" spans="1:12" ht="30" x14ac:dyDescent="0.25">
      <c r="A16" s="95" t="s">
        <v>83</v>
      </c>
      <c r="B16" s="23" t="s">
        <v>84</v>
      </c>
      <c r="C16" s="111" t="s">
        <v>99</v>
      </c>
      <c r="D16" s="112">
        <v>2000</v>
      </c>
      <c r="E16" s="71">
        <v>2000</v>
      </c>
      <c r="F16" s="112">
        <v>38000</v>
      </c>
      <c r="G16" s="71">
        <v>38000</v>
      </c>
      <c r="H16" s="113">
        <v>30000</v>
      </c>
      <c r="I16" s="65">
        <v>30000</v>
      </c>
      <c r="J16" s="64"/>
      <c r="K16" s="65"/>
      <c r="L16" s="114" t="s">
        <v>100</v>
      </c>
    </row>
    <row r="17" spans="1:12" x14ac:dyDescent="0.25">
      <c r="A17" s="95" t="s">
        <v>83</v>
      </c>
      <c r="B17" s="14"/>
      <c r="C17" s="53" t="s">
        <v>103</v>
      </c>
      <c r="D17" s="113">
        <v>50000</v>
      </c>
      <c r="E17" s="65">
        <v>50000</v>
      </c>
      <c r="F17" s="113">
        <v>120000</v>
      </c>
      <c r="G17" s="65">
        <v>120000</v>
      </c>
      <c r="H17" s="113">
        <v>85000</v>
      </c>
      <c r="I17" s="65">
        <v>85000</v>
      </c>
      <c r="J17" s="67"/>
      <c r="K17" s="65"/>
      <c r="L17" s="115"/>
    </row>
    <row r="18" spans="1:12" x14ac:dyDescent="0.25">
      <c r="A18" s="95" t="s">
        <v>83</v>
      </c>
      <c r="B18" s="14"/>
      <c r="C18" s="53" t="s">
        <v>208</v>
      </c>
      <c r="D18" s="113">
        <v>5000</v>
      </c>
      <c r="E18" s="65">
        <v>5000</v>
      </c>
      <c r="F18" s="113">
        <v>25000</v>
      </c>
      <c r="G18" s="65">
        <v>25000</v>
      </c>
      <c r="H18" s="113"/>
      <c r="I18" s="65"/>
      <c r="J18" s="67"/>
      <c r="K18" s="65"/>
      <c r="L18" s="115"/>
    </row>
    <row r="19" spans="1:12" ht="45" x14ac:dyDescent="0.25">
      <c r="A19" s="95" t="s">
        <v>5</v>
      </c>
      <c r="B19" s="14" t="s">
        <v>6</v>
      </c>
      <c r="C19" s="54" t="s">
        <v>10</v>
      </c>
      <c r="D19" s="55">
        <v>4220</v>
      </c>
      <c r="E19" s="50"/>
      <c r="F19" s="55">
        <v>4000</v>
      </c>
      <c r="G19" s="50"/>
      <c r="H19" s="55"/>
      <c r="I19" s="50"/>
      <c r="J19" s="55"/>
      <c r="K19" s="50"/>
      <c r="L19" s="116" t="s">
        <v>11</v>
      </c>
    </row>
    <row r="20" spans="1:12" ht="30" x14ac:dyDescent="0.25">
      <c r="A20" s="250" t="s">
        <v>12</v>
      </c>
      <c r="B20" s="14" t="s">
        <v>6</v>
      </c>
      <c r="C20" s="66" t="s">
        <v>13</v>
      </c>
      <c r="D20" s="55">
        <v>5500</v>
      </c>
      <c r="E20" s="50">
        <f>D20</f>
        <v>5500</v>
      </c>
      <c r="F20" s="51"/>
      <c r="G20" s="52"/>
      <c r="H20" s="51"/>
      <c r="I20" s="52"/>
      <c r="J20" s="51"/>
      <c r="K20" s="52"/>
      <c r="L20" s="116"/>
    </row>
    <row r="21" spans="1:12" ht="90" x14ac:dyDescent="0.25">
      <c r="A21" s="250"/>
      <c r="B21" s="14" t="s">
        <v>6</v>
      </c>
      <c r="C21" s="117" t="s">
        <v>14</v>
      </c>
      <c r="D21" s="56">
        <v>1000</v>
      </c>
      <c r="E21" s="50"/>
      <c r="F21" s="56">
        <v>1000</v>
      </c>
      <c r="G21" s="50"/>
      <c r="H21" s="56">
        <v>1000</v>
      </c>
      <c r="I21" s="50"/>
      <c r="J21" s="56">
        <v>1000</v>
      </c>
      <c r="K21" s="50"/>
      <c r="L21" s="116" t="s">
        <v>15</v>
      </c>
    </row>
    <row r="22" spans="1:12" ht="30" x14ac:dyDescent="0.25">
      <c r="A22" s="250"/>
      <c r="B22" s="118" t="s">
        <v>6</v>
      </c>
      <c r="C22" s="66" t="s">
        <v>16</v>
      </c>
      <c r="D22" s="56">
        <v>372</v>
      </c>
      <c r="E22" s="50">
        <f>D22</f>
        <v>372</v>
      </c>
      <c r="F22" s="51"/>
      <c r="G22" s="52"/>
      <c r="H22" s="51"/>
      <c r="I22" s="52"/>
      <c r="J22" s="51"/>
      <c r="K22" s="52"/>
      <c r="L22" s="115"/>
    </row>
    <row r="23" spans="1:12" ht="90" x14ac:dyDescent="0.25">
      <c r="A23" s="250" t="s">
        <v>17</v>
      </c>
      <c r="B23" s="14" t="s">
        <v>6</v>
      </c>
      <c r="C23" s="57" t="s">
        <v>18</v>
      </c>
      <c r="D23" s="113">
        <v>5000</v>
      </c>
      <c r="E23" s="65">
        <f>D23</f>
        <v>5000</v>
      </c>
      <c r="F23" s="67"/>
      <c r="G23" s="65"/>
      <c r="H23" s="67"/>
      <c r="I23" s="65"/>
      <c r="J23" s="67"/>
      <c r="K23" s="65"/>
      <c r="L23" s="115" t="s">
        <v>19</v>
      </c>
    </row>
    <row r="24" spans="1:12" ht="45" x14ac:dyDescent="0.25">
      <c r="A24" s="250"/>
      <c r="B24" s="14" t="s">
        <v>6</v>
      </c>
      <c r="C24" s="66" t="s">
        <v>20</v>
      </c>
      <c r="D24" s="113">
        <v>1000</v>
      </c>
      <c r="E24" s="65"/>
      <c r="F24" s="113">
        <v>1000</v>
      </c>
      <c r="G24" s="65"/>
      <c r="H24" s="113">
        <v>1000</v>
      </c>
      <c r="I24" s="65"/>
      <c r="J24" s="113">
        <v>1000</v>
      </c>
      <c r="K24" s="65"/>
      <c r="L24" s="115"/>
    </row>
    <row r="25" spans="1:12" ht="60" x14ac:dyDescent="0.25">
      <c r="A25" s="250" t="s">
        <v>21</v>
      </c>
      <c r="B25" s="14" t="s">
        <v>7</v>
      </c>
      <c r="C25" s="66" t="s">
        <v>22</v>
      </c>
      <c r="D25" s="67">
        <v>5000</v>
      </c>
      <c r="E25" s="65"/>
      <c r="F25" s="67">
        <v>65000</v>
      </c>
      <c r="G25" s="65"/>
      <c r="H25" s="67">
        <v>60000</v>
      </c>
      <c r="I25" s="65"/>
      <c r="J25" s="67"/>
      <c r="K25" s="65"/>
      <c r="L25" s="115" t="s">
        <v>23</v>
      </c>
    </row>
    <row r="26" spans="1:12" ht="131.25" customHeight="1" x14ac:dyDescent="0.25">
      <c r="A26" s="250"/>
      <c r="B26" s="14" t="s">
        <v>7</v>
      </c>
      <c r="C26" s="66" t="s">
        <v>24</v>
      </c>
      <c r="D26" s="67">
        <v>1200</v>
      </c>
      <c r="E26" s="65">
        <f>D26</f>
        <v>1200</v>
      </c>
      <c r="F26" s="67"/>
      <c r="G26" s="65"/>
      <c r="H26" s="67"/>
      <c r="I26" s="65"/>
      <c r="J26" s="67"/>
      <c r="K26" s="65"/>
      <c r="L26" s="115" t="s">
        <v>25</v>
      </c>
    </row>
    <row r="27" spans="1:12" x14ac:dyDescent="0.25">
      <c r="A27" s="250"/>
      <c r="B27" s="14" t="s">
        <v>26</v>
      </c>
      <c r="C27" s="66" t="s">
        <v>27</v>
      </c>
      <c r="D27" s="67"/>
      <c r="E27" s="65"/>
      <c r="F27" s="58"/>
      <c r="G27" s="59"/>
      <c r="H27" s="58">
        <v>-40</v>
      </c>
      <c r="I27" s="59"/>
      <c r="J27" s="58">
        <v>-80</v>
      </c>
      <c r="K27" s="59"/>
      <c r="L27" s="115"/>
    </row>
    <row r="28" spans="1:12" ht="75" x14ac:dyDescent="0.25">
      <c r="A28" s="250"/>
      <c r="B28" s="14" t="s">
        <v>6</v>
      </c>
      <c r="C28" s="66" t="s">
        <v>28</v>
      </c>
      <c r="D28" s="67"/>
      <c r="E28" s="65"/>
      <c r="F28" s="67"/>
      <c r="G28" s="65"/>
      <c r="H28" s="67">
        <v>1500</v>
      </c>
      <c r="I28" s="65"/>
      <c r="J28" s="67">
        <v>3000</v>
      </c>
      <c r="K28" s="65"/>
      <c r="L28" s="115" t="s">
        <v>29</v>
      </c>
    </row>
    <row r="29" spans="1:12" ht="75.75" customHeight="1" x14ac:dyDescent="0.25">
      <c r="A29" s="250" t="s">
        <v>30</v>
      </c>
      <c r="B29" s="14" t="s">
        <v>31</v>
      </c>
      <c r="C29" s="66" t="s">
        <v>32</v>
      </c>
      <c r="D29" s="67">
        <v>15680</v>
      </c>
      <c r="E29" s="65">
        <f>D29</f>
        <v>15680</v>
      </c>
      <c r="F29" s="67"/>
      <c r="G29" s="65"/>
      <c r="H29" s="67"/>
      <c r="I29" s="65"/>
      <c r="J29" s="67"/>
      <c r="K29" s="65"/>
      <c r="L29" s="119" t="s">
        <v>33</v>
      </c>
    </row>
    <row r="30" spans="1:12" ht="60" x14ac:dyDescent="0.25">
      <c r="A30" s="250"/>
      <c r="B30" s="14" t="s">
        <v>34</v>
      </c>
      <c r="C30" s="66" t="s">
        <v>35</v>
      </c>
      <c r="D30" s="67">
        <v>4300</v>
      </c>
      <c r="E30" s="65">
        <f>D30</f>
        <v>4300</v>
      </c>
      <c r="F30" s="67"/>
      <c r="G30" s="65"/>
      <c r="H30" s="67"/>
      <c r="I30" s="65"/>
      <c r="J30" s="67"/>
      <c r="K30" s="65"/>
      <c r="L30" s="115" t="s">
        <v>36</v>
      </c>
    </row>
    <row r="31" spans="1:12" ht="47.25" customHeight="1" x14ac:dyDescent="0.25">
      <c r="A31" s="250"/>
      <c r="B31" s="14" t="s">
        <v>34</v>
      </c>
      <c r="C31" s="66" t="s">
        <v>37</v>
      </c>
      <c r="D31" s="67">
        <v>600</v>
      </c>
      <c r="E31" s="65">
        <f>D31</f>
        <v>600</v>
      </c>
      <c r="F31" s="67"/>
      <c r="G31" s="65"/>
      <c r="H31" s="67"/>
      <c r="I31" s="65"/>
      <c r="J31" s="67"/>
      <c r="K31" s="65"/>
      <c r="L31" s="115" t="s">
        <v>38</v>
      </c>
    </row>
    <row r="32" spans="1:12" x14ac:dyDescent="0.25">
      <c r="A32" s="95" t="s">
        <v>39</v>
      </c>
      <c r="B32" s="14" t="s">
        <v>34</v>
      </c>
      <c r="C32" s="66" t="s">
        <v>40</v>
      </c>
      <c r="D32" s="67">
        <v>2000</v>
      </c>
      <c r="E32" s="65">
        <f>D32</f>
        <v>2000</v>
      </c>
      <c r="F32" s="67"/>
      <c r="G32" s="65"/>
      <c r="H32" s="67"/>
      <c r="I32" s="65"/>
      <c r="J32" s="67"/>
      <c r="K32" s="65"/>
      <c r="L32" s="115"/>
    </row>
    <row r="33" spans="1:12" ht="45" x14ac:dyDescent="0.25">
      <c r="A33" s="96" t="s">
        <v>41</v>
      </c>
      <c r="B33" s="12" t="s">
        <v>42</v>
      </c>
      <c r="C33" s="12" t="s">
        <v>43</v>
      </c>
      <c r="D33" s="67">
        <v>5000</v>
      </c>
      <c r="E33" s="65"/>
      <c r="F33" s="67">
        <v>5000</v>
      </c>
      <c r="G33" s="65"/>
      <c r="H33" s="67">
        <v>5000</v>
      </c>
      <c r="I33" s="65"/>
      <c r="J33" s="67">
        <v>5000</v>
      </c>
      <c r="K33" s="65"/>
      <c r="L33" s="78" t="s">
        <v>44</v>
      </c>
    </row>
    <row r="34" spans="1:12" ht="90" x14ac:dyDescent="0.25">
      <c r="A34" s="95" t="s">
        <v>45</v>
      </c>
      <c r="B34" s="14" t="s">
        <v>42</v>
      </c>
      <c r="C34" s="66" t="s">
        <v>46</v>
      </c>
      <c r="D34" s="67">
        <v>700</v>
      </c>
      <c r="E34" s="65"/>
      <c r="F34" s="67">
        <v>700</v>
      </c>
      <c r="G34" s="65"/>
      <c r="H34" s="67"/>
      <c r="I34" s="65"/>
      <c r="J34" s="67"/>
      <c r="K34" s="65"/>
      <c r="L34" s="120" t="s">
        <v>47</v>
      </c>
    </row>
    <row r="35" spans="1:12" ht="45" x14ac:dyDescent="0.25">
      <c r="A35" s="97" t="s">
        <v>49</v>
      </c>
      <c r="B35" s="121" t="s">
        <v>50</v>
      </c>
      <c r="C35" s="24" t="s">
        <v>51</v>
      </c>
      <c r="D35" s="67">
        <v>980</v>
      </c>
      <c r="E35" s="65"/>
      <c r="F35" s="67">
        <v>980</v>
      </c>
      <c r="G35" s="65"/>
      <c r="H35" s="67">
        <v>980</v>
      </c>
      <c r="I35" s="65"/>
      <c r="J35" s="67">
        <v>980</v>
      </c>
      <c r="K35" s="65"/>
      <c r="L35" s="85" t="s">
        <v>52</v>
      </c>
    </row>
    <row r="36" spans="1:12" ht="45" x14ac:dyDescent="0.25">
      <c r="A36" s="95" t="s">
        <v>54</v>
      </c>
      <c r="B36" s="14" t="s">
        <v>55</v>
      </c>
      <c r="C36" s="122" t="s">
        <v>56</v>
      </c>
      <c r="D36" s="67">
        <v>41</v>
      </c>
      <c r="E36" s="65">
        <f>D36</f>
        <v>41</v>
      </c>
      <c r="F36" s="113"/>
      <c r="G36" s="65"/>
      <c r="H36" s="113"/>
      <c r="I36" s="65"/>
      <c r="J36" s="113"/>
      <c r="K36" s="65"/>
      <c r="L36" s="79" t="s">
        <v>57</v>
      </c>
    </row>
    <row r="37" spans="1:12" ht="60" x14ac:dyDescent="0.25">
      <c r="A37" s="95" t="s">
        <v>58</v>
      </c>
      <c r="B37" s="14" t="s">
        <v>55</v>
      </c>
      <c r="C37" s="122" t="s">
        <v>59</v>
      </c>
      <c r="D37" s="67"/>
      <c r="E37" s="65"/>
      <c r="F37" s="113">
        <v>1000</v>
      </c>
      <c r="G37" s="65"/>
      <c r="H37" s="113"/>
      <c r="I37" s="65"/>
      <c r="J37" s="113"/>
      <c r="K37" s="65"/>
      <c r="L37" s="123" t="s">
        <v>60</v>
      </c>
    </row>
    <row r="38" spans="1:12" ht="30" x14ac:dyDescent="0.25">
      <c r="A38" s="95" t="s">
        <v>61</v>
      </c>
      <c r="B38" s="14" t="s">
        <v>55</v>
      </c>
      <c r="C38" s="66" t="s">
        <v>62</v>
      </c>
      <c r="D38" s="67">
        <v>1500</v>
      </c>
      <c r="E38" s="65">
        <f t="shared" ref="E38:E43" si="4">D38</f>
        <v>1500</v>
      </c>
      <c r="F38" s="113"/>
      <c r="G38" s="65"/>
      <c r="H38" s="113"/>
      <c r="I38" s="65"/>
      <c r="J38" s="113"/>
      <c r="K38" s="65"/>
      <c r="L38" s="123" t="s">
        <v>63</v>
      </c>
    </row>
    <row r="39" spans="1:12" ht="60" x14ac:dyDescent="0.25">
      <c r="A39" s="95" t="s">
        <v>64</v>
      </c>
      <c r="B39" s="14" t="s">
        <v>55</v>
      </c>
      <c r="C39" s="66" t="s">
        <v>65</v>
      </c>
      <c r="D39" s="67">
        <v>1250</v>
      </c>
      <c r="E39" s="65">
        <f t="shared" si="4"/>
        <v>1250</v>
      </c>
      <c r="F39" s="67"/>
      <c r="G39" s="65"/>
      <c r="H39" s="67"/>
      <c r="I39" s="65"/>
      <c r="J39" s="67"/>
      <c r="K39" s="65"/>
      <c r="L39" s="123" t="s">
        <v>66</v>
      </c>
    </row>
    <row r="40" spans="1:12" ht="165.75" customHeight="1" x14ac:dyDescent="0.25">
      <c r="A40" s="95" t="s">
        <v>67</v>
      </c>
      <c r="B40" s="14" t="s">
        <v>53</v>
      </c>
      <c r="C40" s="66" t="s">
        <v>68</v>
      </c>
      <c r="D40" s="67">
        <v>250</v>
      </c>
      <c r="E40" s="65">
        <f t="shared" si="4"/>
        <v>250</v>
      </c>
      <c r="F40" s="67"/>
      <c r="G40" s="65"/>
      <c r="H40" s="67"/>
      <c r="I40" s="65"/>
      <c r="J40" s="67"/>
      <c r="K40" s="65"/>
      <c r="L40" s="123" t="s">
        <v>69</v>
      </c>
    </row>
    <row r="41" spans="1:12" ht="150" x14ac:dyDescent="0.25">
      <c r="A41" s="95" t="s">
        <v>70</v>
      </c>
      <c r="B41" s="14" t="s">
        <v>55</v>
      </c>
      <c r="C41" s="14" t="s">
        <v>71</v>
      </c>
      <c r="D41" s="67">
        <v>1000</v>
      </c>
      <c r="E41" s="65">
        <f t="shared" si="4"/>
        <v>1000</v>
      </c>
      <c r="F41" s="67"/>
      <c r="G41" s="65"/>
      <c r="H41" s="67"/>
      <c r="I41" s="65"/>
      <c r="J41" s="67"/>
      <c r="K41" s="65"/>
      <c r="L41" s="123" t="s">
        <v>72</v>
      </c>
    </row>
    <row r="42" spans="1:12" ht="105" x14ac:dyDescent="0.25">
      <c r="A42" s="95" t="s">
        <v>73</v>
      </c>
      <c r="B42" s="14" t="s">
        <v>55</v>
      </c>
      <c r="C42" s="66" t="s">
        <v>74</v>
      </c>
      <c r="D42" s="67">
        <v>1000</v>
      </c>
      <c r="E42" s="65">
        <f t="shared" si="4"/>
        <v>1000</v>
      </c>
      <c r="F42" s="67"/>
      <c r="G42" s="65"/>
      <c r="H42" s="67"/>
      <c r="I42" s="65"/>
      <c r="J42" s="67"/>
      <c r="K42" s="65"/>
      <c r="L42" s="123" t="s">
        <v>75</v>
      </c>
    </row>
    <row r="43" spans="1:12" ht="165" x14ac:dyDescent="0.25">
      <c r="A43" s="95" t="s">
        <v>76</v>
      </c>
      <c r="B43" s="14" t="s">
        <v>55</v>
      </c>
      <c r="C43" s="66" t="s">
        <v>77</v>
      </c>
      <c r="D43" s="67">
        <v>1000</v>
      </c>
      <c r="E43" s="65">
        <f t="shared" si="4"/>
        <v>1000</v>
      </c>
      <c r="F43" s="67"/>
      <c r="G43" s="65"/>
      <c r="H43" s="67"/>
      <c r="I43" s="65"/>
      <c r="J43" s="67"/>
      <c r="K43" s="65"/>
      <c r="L43" s="123" t="s">
        <v>78</v>
      </c>
    </row>
    <row r="44" spans="1:12" ht="90" x14ac:dyDescent="0.25">
      <c r="A44" s="98" t="s">
        <v>76</v>
      </c>
      <c r="B44" s="118" t="s">
        <v>55</v>
      </c>
      <c r="C44" s="118" t="s">
        <v>79</v>
      </c>
      <c r="D44" s="67"/>
      <c r="E44" s="65"/>
      <c r="F44" s="67">
        <v>800</v>
      </c>
      <c r="G44" s="65"/>
      <c r="H44" s="67"/>
      <c r="I44" s="65"/>
      <c r="J44" s="67"/>
      <c r="K44" s="65"/>
      <c r="L44" s="123" t="s">
        <v>80</v>
      </c>
    </row>
    <row r="45" spans="1:12" ht="135" x14ac:dyDescent="0.25">
      <c r="A45" s="98" t="s">
        <v>76</v>
      </c>
      <c r="B45" s="118" t="s">
        <v>55</v>
      </c>
      <c r="C45" s="66" t="s">
        <v>81</v>
      </c>
      <c r="D45" s="67"/>
      <c r="E45" s="65"/>
      <c r="F45" s="67">
        <v>280</v>
      </c>
      <c r="G45" s="65"/>
      <c r="H45" s="67"/>
      <c r="I45" s="65"/>
      <c r="J45" s="67"/>
      <c r="K45" s="65"/>
      <c r="L45" s="123" t="s">
        <v>82</v>
      </c>
    </row>
    <row r="46" spans="1:12" ht="120" x14ac:dyDescent="0.25">
      <c r="A46" s="99" t="s">
        <v>83</v>
      </c>
      <c r="B46" s="23" t="s">
        <v>84</v>
      </c>
      <c r="C46" s="23" t="s">
        <v>85</v>
      </c>
      <c r="D46" s="64">
        <v>4000</v>
      </c>
      <c r="E46" s="65"/>
      <c r="F46" s="64">
        <v>31000</v>
      </c>
      <c r="G46" s="65"/>
      <c r="H46" s="64"/>
      <c r="I46" s="65"/>
      <c r="J46" s="64"/>
      <c r="K46" s="65"/>
      <c r="L46" s="124" t="s">
        <v>86</v>
      </c>
    </row>
    <row r="47" spans="1:12" ht="90" x14ac:dyDescent="0.25">
      <c r="A47" s="100" t="s">
        <v>83</v>
      </c>
      <c r="B47" s="23" t="s">
        <v>84</v>
      </c>
      <c r="C47" s="117" t="s">
        <v>87</v>
      </c>
      <c r="D47" s="64"/>
      <c r="E47" s="65"/>
      <c r="F47" s="64">
        <v>7000</v>
      </c>
      <c r="G47" s="65"/>
      <c r="H47" s="64"/>
      <c r="I47" s="65"/>
      <c r="J47" s="64"/>
      <c r="K47" s="65"/>
      <c r="L47" s="124" t="s">
        <v>88</v>
      </c>
    </row>
    <row r="48" spans="1:12" ht="90" x14ac:dyDescent="0.25">
      <c r="A48" s="100" t="s">
        <v>83</v>
      </c>
      <c r="B48" s="23" t="s">
        <v>84</v>
      </c>
      <c r="C48" s="117" t="s">
        <v>89</v>
      </c>
      <c r="D48" s="64">
        <v>2650</v>
      </c>
      <c r="E48" s="65">
        <f>D48</f>
        <v>2650</v>
      </c>
      <c r="F48" s="64"/>
      <c r="G48" s="65"/>
      <c r="H48" s="64"/>
      <c r="I48" s="65"/>
      <c r="J48" s="64"/>
      <c r="K48" s="65"/>
      <c r="L48" s="124" t="s">
        <v>90</v>
      </c>
    </row>
    <row r="49" spans="1:12" ht="60" x14ac:dyDescent="0.25">
      <c r="A49" s="100" t="s">
        <v>83</v>
      </c>
      <c r="B49" s="23" t="s">
        <v>84</v>
      </c>
      <c r="C49" s="117" t="s">
        <v>91</v>
      </c>
      <c r="D49" s="64">
        <v>6000</v>
      </c>
      <c r="E49" s="65"/>
      <c r="F49" s="64">
        <v>20000</v>
      </c>
      <c r="G49" s="65"/>
      <c r="H49" s="64"/>
      <c r="I49" s="65"/>
      <c r="J49" s="64"/>
      <c r="K49" s="65"/>
      <c r="L49" s="124" t="s">
        <v>92</v>
      </c>
    </row>
    <row r="50" spans="1:12" ht="90" x14ac:dyDescent="0.25">
      <c r="A50" s="100" t="s">
        <v>83</v>
      </c>
      <c r="B50" s="23" t="s">
        <v>84</v>
      </c>
      <c r="C50" s="117" t="s">
        <v>93</v>
      </c>
      <c r="D50" s="64">
        <v>2300</v>
      </c>
      <c r="E50" s="65">
        <f>D50</f>
        <v>2300</v>
      </c>
      <c r="F50" s="64"/>
      <c r="G50" s="65"/>
      <c r="H50" s="64"/>
      <c r="I50" s="65"/>
      <c r="J50" s="64"/>
      <c r="K50" s="65"/>
      <c r="L50" s="124" t="s">
        <v>94</v>
      </c>
    </row>
    <row r="51" spans="1:12" ht="60" x14ac:dyDescent="0.25">
      <c r="A51" s="100" t="s">
        <v>83</v>
      </c>
      <c r="B51" s="23" t="s">
        <v>84</v>
      </c>
      <c r="C51" s="117" t="s">
        <v>95</v>
      </c>
      <c r="D51" s="64">
        <v>1500</v>
      </c>
      <c r="E51" s="65">
        <f>D51</f>
        <v>1500</v>
      </c>
      <c r="F51" s="64"/>
      <c r="G51" s="65"/>
      <c r="H51" s="64"/>
      <c r="I51" s="65"/>
      <c r="J51" s="64"/>
      <c r="K51" s="65"/>
      <c r="L51" s="124" t="s">
        <v>96</v>
      </c>
    </row>
    <row r="52" spans="1:12" ht="105" x14ac:dyDescent="0.25">
      <c r="A52" s="100" t="s">
        <v>83</v>
      </c>
      <c r="B52" s="23" t="s">
        <v>84</v>
      </c>
      <c r="C52" s="117" t="s">
        <v>97</v>
      </c>
      <c r="D52" s="64">
        <v>0</v>
      </c>
      <c r="E52" s="65"/>
      <c r="F52" s="64"/>
      <c r="G52" s="65"/>
      <c r="H52" s="64"/>
      <c r="I52" s="65"/>
      <c r="J52" s="64"/>
      <c r="K52" s="65"/>
      <c r="L52" s="124" t="s">
        <v>98</v>
      </c>
    </row>
    <row r="53" spans="1:12" x14ac:dyDescent="0.25">
      <c r="A53" s="250" t="s">
        <v>83</v>
      </c>
      <c r="B53" s="254" t="s">
        <v>84</v>
      </c>
      <c r="C53" s="60" t="s">
        <v>101</v>
      </c>
      <c r="D53" s="113">
        <v>5100</v>
      </c>
      <c r="E53" s="65">
        <f>D53</f>
        <v>5100</v>
      </c>
      <c r="F53" s="67"/>
      <c r="G53" s="65"/>
      <c r="H53" s="67"/>
      <c r="I53" s="65"/>
      <c r="J53" s="67"/>
      <c r="K53" s="65"/>
      <c r="L53" s="115" t="s">
        <v>102</v>
      </c>
    </row>
    <row r="54" spans="1:12" ht="75" x14ac:dyDescent="0.25">
      <c r="A54" s="250"/>
      <c r="B54" s="254"/>
      <c r="C54" s="61" t="s">
        <v>104</v>
      </c>
      <c r="D54" s="67"/>
      <c r="E54" s="65"/>
      <c r="F54" s="67">
        <v>5000</v>
      </c>
      <c r="G54" s="65"/>
      <c r="H54" s="67">
        <v>45000</v>
      </c>
      <c r="I54" s="65"/>
      <c r="J54" s="67"/>
      <c r="K54" s="65"/>
      <c r="L54" s="115" t="s">
        <v>105</v>
      </c>
    </row>
    <row r="55" spans="1:12" ht="30" x14ac:dyDescent="0.25">
      <c r="A55" s="250"/>
      <c r="B55" s="254"/>
      <c r="C55" s="61" t="s">
        <v>106</v>
      </c>
      <c r="D55" s="113">
        <v>19100</v>
      </c>
      <c r="E55" s="65">
        <f>D55</f>
        <v>19100</v>
      </c>
      <c r="F55" s="67"/>
      <c r="G55" s="65"/>
      <c r="H55" s="67"/>
      <c r="I55" s="65"/>
      <c r="J55" s="67"/>
      <c r="K55" s="65"/>
      <c r="L55" s="115" t="s">
        <v>107</v>
      </c>
    </row>
    <row r="56" spans="1:12" x14ac:dyDescent="0.25">
      <c r="A56" s="250"/>
      <c r="B56" s="254"/>
      <c r="C56" s="61" t="s">
        <v>205</v>
      </c>
      <c r="D56" s="113"/>
      <c r="E56" s="65"/>
      <c r="F56" s="67">
        <v>30000</v>
      </c>
      <c r="G56" s="65"/>
      <c r="H56" s="67"/>
      <c r="I56" s="65"/>
      <c r="J56" s="67"/>
      <c r="K56" s="65"/>
      <c r="L56" s="115"/>
    </row>
    <row r="57" spans="1:12" x14ac:dyDescent="0.25">
      <c r="A57" s="250"/>
      <c r="B57" s="254"/>
      <c r="C57" s="61" t="s">
        <v>206</v>
      </c>
      <c r="D57" s="113"/>
      <c r="E57" s="65"/>
      <c r="F57" s="67">
        <v>29700</v>
      </c>
      <c r="G57" s="65"/>
      <c r="H57" s="67"/>
      <c r="I57" s="65"/>
      <c r="J57" s="67"/>
      <c r="K57" s="65"/>
      <c r="L57" s="115"/>
    </row>
    <row r="58" spans="1:12" ht="30" x14ac:dyDescent="0.25">
      <c r="A58" s="250"/>
      <c r="B58" s="254"/>
      <c r="C58" s="61" t="s">
        <v>108</v>
      </c>
      <c r="D58" s="56">
        <v>2000</v>
      </c>
      <c r="E58" s="50">
        <f>D58</f>
        <v>2000</v>
      </c>
      <c r="F58" s="67"/>
      <c r="G58" s="65"/>
      <c r="H58" s="67"/>
      <c r="I58" s="65"/>
      <c r="J58" s="67"/>
      <c r="K58" s="65"/>
      <c r="L58" s="115" t="s">
        <v>109</v>
      </c>
    </row>
    <row r="59" spans="1:12" x14ac:dyDescent="0.25">
      <c r="A59" s="250"/>
      <c r="B59" s="254"/>
      <c r="C59" s="62" t="s">
        <v>110</v>
      </c>
      <c r="D59" s="67">
        <v>2420</v>
      </c>
      <c r="E59" s="65">
        <f>D59</f>
        <v>2420</v>
      </c>
      <c r="F59" s="67"/>
      <c r="G59" s="65"/>
      <c r="H59" s="67"/>
      <c r="I59" s="65"/>
      <c r="J59" s="67"/>
      <c r="K59" s="65"/>
      <c r="L59" s="115"/>
    </row>
    <row r="60" spans="1:12" x14ac:dyDescent="0.25">
      <c r="A60" s="250"/>
      <c r="B60" s="254"/>
      <c r="C60" s="62" t="s">
        <v>111</v>
      </c>
      <c r="D60" s="67">
        <v>2420</v>
      </c>
      <c r="E60" s="65">
        <f>D60</f>
        <v>2420</v>
      </c>
      <c r="F60" s="67"/>
      <c r="G60" s="65"/>
      <c r="H60" s="67"/>
      <c r="I60" s="65"/>
      <c r="J60" s="67"/>
      <c r="K60" s="65"/>
      <c r="L60" s="115"/>
    </row>
    <row r="61" spans="1:12" x14ac:dyDescent="0.25">
      <c r="A61" s="250"/>
      <c r="B61" s="254"/>
      <c r="C61" s="118" t="s">
        <v>112</v>
      </c>
      <c r="D61" s="67"/>
      <c r="E61" s="65"/>
      <c r="F61" s="67">
        <v>1210</v>
      </c>
      <c r="G61" s="65"/>
      <c r="H61" s="67"/>
      <c r="I61" s="65"/>
      <c r="J61" s="67"/>
      <c r="K61" s="65"/>
      <c r="L61" s="115"/>
    </row>
    <row r="62" spans="1:12" x14ac:dyDescent="0.25">
      <c r="A62" s="250"/>
      <c r="B62" s="254"/>
      <c r="C62" s="118" t="s">
        <v>113</v>
      </c>
      <c r="D62" s="67"/>
      <c r="E62" s="65"/>
      <c r="F62" s="67">
        <v>1210</v>
      </c>
      <c r="G62" s="65"/>
      <c r="H62" s="67"/>
      <c r="I62" s="65"/>
      <c r="J62" s="67"/>
      <c r="K62" s="65"/>
      <c r="L62" s="115"/>
    </row>
    <row r="63" spans="1:12" ht="105" x14ac:dyDescent="0.25">
      <c r="A63" s="101" t="s">
        <v>114</v>
      </c>
      <c r="B63" s="13" t="s">
        <v>115</v>
      </c>
      <c r="C63" s="63" t="s">
        <v>116</v>
      </c>
      <c r="D63" s="67">
        <v>2000</v>
      </c>
      <c r="E63" s="65"/>
      <c r="F63" s="67">
        <v>2000</v>
      </c>
      <c r="G63" s="65"/>
      <c r="H63" s="67">
        <v>2000</v>
      </c>
      <c r="I63" s="65"/>
      <c r="J63" s="67">
        <v>2000</v>
      </c>
      <c r="K63" s="65"/>
      <c r="L63" s="78" t="s">
        <v>117</v>
      </c>
    </row>
    <row r="64" spans="1:12" ht="150" x14ac:dyDescent="0.25">
      <c r="A64" s="101" t="s">
        <v>114</v>
      </c>
      <c r="B64" s="13" t="s">
        <v>118</v>
      </c>
      <c r="C64" s="63" t="s">
        <v>119</v>
      </c>
      <c r="D64" s="64">
        <v>100</v>
      </c>
      <c r="E64" s="65"/>
      <c r="F64" s="64">
        <v>100</v>
      </c>
      <c r="G64" s="65"/>
      <c r="H64" s="64">
        <v>100</v>
      </c>
      <c r="I64" s="65"/>
      <c r="J64" s="64">
        <v>100</v>
      </c>
      <c r="K64" s="65"/>
      <c r="L64" s="78" t="s">
        <v>120</v>
      </c>
    </row>
    <row r="65" spans="1:12" ht="120" x14ac:dyDescent="0.25">
      <c r="A65" s="95" t="s">
        <v>114</v>
      </c>
      <c r="B65" s="14" t="s">
        <v>115</v>
      </c>
      <c r="C65" s="66" t="s">
        <v>121</v>
      </c>
      <c r="D65" s="67">
        <v>600</v>
      </c>
      <c r="E65" s="65"/>
      <c r="F65" s="67">
        <v>600</v>
      </c>
      <c r="G65" s="65"/>
      <c r="H65" s="67">
        <v>600</v>
      </c>
      <c r="I65" s="65"/>
      <c r="J65" s="67">
        <v>600</v>
      </c>
      <c r="K65" s="65"/>
      <c r="L65" s="79" t="s">
        <v>122</v>
      </c>
    </row>
    <row r="66" spans="1:12" ht="165" x14ac:dyDescent="0.25">
      <c r="A66" s="101" t="s">
        <v>114</v>
      </c>
      <c r="B66" s="12" t="s">
        <v>123</v>
      </c>
      <c r="C66" s="63" t="s">
        <v>124</v>
      </c>
      <c r="D66" s="113">
        <v>2000</v>
      </c>
      <c r="E66" s="65"/>
      <c r="F66" s="113">
        <v>3000</v>
      </c>
      <c r="G66" s="65"/>
      <c r="H66" s="113">
        <v>3000</v>
      </c>
      <c r="I66" s="65"/>
      <c r="J66" s="113">
        <v>3000</v>
      </c>
      <c r="K66" s="65"/>
      <c r="L66" s="80" t="s">
        <v>125</v>
      </c>
    </row>
    <row r="67" spans="1:12" ht="30" x14ac:dyDescent="0.25">
      <c r="A67" s="96" t="s">
        <v>114</v>
      </c>
      <c r="B67" s="12" t="s">
        <v>123</v>
      </c>
      <c r="C67" s="66" t="s">
        <v>126</v>
      </c>
      <c r="D67" s="68">
        <v>1000</v>
      </c>
      <c r="E67" s="50"/>
      <c r="F67" s="68">
        <v>1000</v>
      </c>
      <c r="G67" s="50"/>
      <c r="H67" s="68">
        <v>1000</v>
      </c>
      <c r="I67" s="50"/>
      <c r="J67" s="68">
        <v>1000</v>
      </c>
      <c r="K67" s="50"/>
      <c r="L67" s="249" t="s">
        <v>127</v>
      </c>
    </row>
    <row r="68" spans="1:12" ht="30" x14ac:dyDescent="0.25">
      <c r="A68" s="95" t="s">
        <v>114</v>
      </c>
      <c r="B68" s="12" t="s">
        <v>123</v>
      </c>
      <c r="C68" s="66" t="s">
        <v>128</v>
      </c>
      <c r="D68" s="67">
        <v>1500</v>
      </c>
      <c r="E68" s="65"/>
      <c r="F68" s="67">
        <v>1500</v>
      </c>
      <c r="G68" s="65"/>
      <c r="H68" s="67">
        <v>1500</v>
      </c>
      <c r="I68" s="65"/>
      <c r="J68" s="67">
        <v>1500</v>
      </c>
      <c r="K68" s="65"/>
      <c r="L68" s="249"/>
    </row>
    <row r="69" spans="1:12" x14ac:dyDescent="0.25">
      <c r="A69" s="95" t="s">
        <v>114</v>
      </c>
      <c r="B69" s="13" t="s">
        <v>118</v>
      </c>
      <c r="C69" s="66" t="s">
        <v>129</v>
      </c>
      <c r="D69" s="67">
        <v>1000</v>
      </c>
      <c r="E69" s="65"/>
      <c r="F69" s="67">
        <v>1000</v>
      </c>
      <c r="G69" s="65"/>
      <c r="H69" s="67">
        <v>1000</v>
      </c>
      <c r="I69" s="65"/>
      <c r="J69" s="67">
        <v>1000</v>
      </c>
      <c r="K69" s="65"/>
      <c r="L69" s="79"/>
    </row>
    <row r="70" spans="1:12" s="20" customFormat="1" ht="30" x14ac:dyDescent="0.25">
      <c r="A70" s="250" t="s">
        <v>130</v>
      </c>
      <c r="B70" s="22" t="s">
        <v>131</v>
      </c>
      <c r="C70" s="54" t="s">
        <v>132</v>
      </c>
      <c r="D70" s="55">
        <v>200</v>
      </c>
      <c r="E70" s="50"/>
      <c r="F70" s="56">
        <v>200</v>
      </c>
      <c r="G70" s="50"/>
      <c r="H70" s="56">
        <v>200</v>
      </c>
      <c r="I70" s="50"/>
      <c r="J70" s="56">
        <v>200</v>
      </c>
      <c r="K70" s="50"/>
      <c r="L70" s="82"/>
    </row>
    <row r="71" spans="1:12" ht="42" customHeight="1" x14ac:dyDescent="0.25">
      <c r="A71" s="250"/>
      <c r="B71" s="14" t="s">
        <v>133</v>
      </c>
      <c r="C71" s="117" t="s">
        <v>134</v>
      </c>
      <c r="D71" s="67">
        <v>40</v>
      </c>
      <c r="E71" s="65"/>
      <c r="F71" s="67">
        <v>40</v>
      </c>
      <c r="G71" s="65"/>
      <c r="H71" s="67">
        <v>40</v>
      </c>
      <c r="I71" s="65"/>
      <c r="J71" s="67">
        <v>40</v>
      </c>
      <c r="K71" s="65"/>
      <c r="L71" s="115"/>
    </row>
    <row r="72" spans="1:12" s="20" customFormat="1" ht="90" x14ac:dyDescent="0.25">
      <c r="A72" s="250"/>
      <c r="B72" s="14" t="s">
        <v>135</v>
      </c>
      <c r="C72" s="63" t="s">
        <v>136</v>
      </c>
      <c r="D72" s="67">
        <v>8560</v>
      </c>
      <c r="E72" s="65"/>
      <c r="F72" s="67">
        <v>1800</v>
      </c>
      <c r="G72" s="65"/>
      <c r="H72" s="67">
        <v>1800</v>
      </c>
      <c r="I72" s="65"/>
      <c r="J72" s="67">
        <v>1800</v>
      </c>
      <c r="K72" s="65"/>
      <c r="L72" s="115" t="s">
        <v>137</v>
      </c>
    </row>
    <row r="73" spans="1:12" x14ac:dyDescent="0.25">
      <c r="A73" s="250"/>
      <c r="B73" s="14" t="s">
        <v>138</v>
      </c>
      <c r="C73" s="63" t="s">
        <v>139</v>
      </c>
      <c r="D73" s="67">
        <v>200</v>
      </c>
      <c r="E73" s="65"/>
      <c r="F73" s="67">
        <v>200</v>
      </c>
      <c r="G73" s="65"/>
      <c r="H73" s="67">
        <v>200</v>
      </c>
      <c r="I73" s="65"/>
      <c r="J73" s="67">
        <v>200</v>
      </c>
      <c r="K73" s="65"/>
      <c r="L73" s="115"/>
    </row>
    <row r="74" spans="1:12" ht="45" x14ac:dyDescent="0.25">
      <c r="A74" s="250"/>
      <c r="B74" s="14" t="s">
        <v>140</v>
      </c>
      <c r="C74" s="63" t="s">
        <v>141</v>
      </c>
      <c r="D74" s="67">
        <v>5000</v>
      </c>
      <c r="E74" s="65"/>
      <c r="F74" s="67">
        <v>5000</v>
      </c>
      <c r="G74" s="65"/>
      <c r="H74" s="67"/>
      <c r="I74" s="65"/>
      <c r="J74" s="67"/>
      <c r="K74" s="65"/>
      <c r="L74" s="83"/>
    </row>
    <row r="75" spans="1:12" ht="30" x14ac:dyDescent="0.25">
      <c r="A75" s="250"/>
      <c r="B75" s="14" t="s">
        <v>142</v>
      </c>
      <c r="C75" s="117" t="s">
        <v>143</v>
      </c>
      <c r="D75" s="113">
        <v>1900</v>
      </c>
      <c r="E75" s="65">
        <f>D75</f>
        <v>1900</v>
      </c>
      <c r="F75" s="67"/>
      <c r="G75" s="65"/>
      <c r="H75" s="67"/>
      <c r="I75" s="65"/>
      <c r="J75" s="67"/>
      <c r="K75" s="65"/>
      <c r="L75" s="115"/>
    </row>
    <row r="76" spans="1:12" x14ac:dyDescent="0.25">
      <c r="A76" s="250"/>
      <c r="B76" s="14" t="s">
        <v>142</v>
      </c>
      <c r="C76" s="63" t="s">
        <v>144</v>
      </c>
      <c r="D76" s="113">
        <v>1250</v>
      </c>
      <c r="E76" s="65">
        <f>D76</f>
        <v>1250</v>
      </c>
      <c r="F76" s="67"/>
      <c r="G76" s="65"/>
      <c r="H76" s="67"/>
      <c r="I76" s="65"/>
      <c r="J76" s="67"/>
      <c r="K76" s="65"/>
      <c r="L76" s="115"/>
    </row>
    <row r="77" spans="1:12" ht="75" x14ac:dyDescent="0.25">
      <c r="A77" s="250" t="s">
        <v>145</v>
      </c>
      <c r="B77" s="14" t="s">
        <v>7</v>
      </c>
      <c r="C77" s="57" t="s">
        <v>146</v>
      </c>
      <c r="D77" s="113">
        <v>1000</v>
      </c>
      <c r="E77" s="65"/>
      <c r="F77" s="113">
        <v>9000</v>
      </c>
      <c r="G77" s="65"/>
      <c r="H77" s="67"/>
      <c r="I77" s="65"/>
      <c r="J77" s="67"/>
      <c r="K77" s="65"/>
      <c r="L77" s="115" t="s">
        <v>147</v>
      </c>
    </row>
    <row r="78" spans="1:12" ht="75" x14ac:dyDescent="0.25">
      <c r="A78" s="250"/>
      <c r="B78" s="14" t="s">
        <v>6</v>
      </c>
      <c r="C78" s="57" t="s">
        <v>148</v>
      </c>
      <c r="D78" s="55">
        <v>29500</v>
      </c>
      <c r="E78" s="50">
        <f>D78</f>
        <v>29500</v>
      </c>
      <c r="F78" s="69"/>
      <c r="G78" s="52"/>
      <c r="H78" s="69"/>
      <c r="I78" s="52"/>
      <c r="J78" s="69"/>
      <c r="K78" s="52"/>
      <c r="L78" s="115" t="s">
        <v>149</v>
      </c>
    </row>
    <row r="79" spans="1:12" ht="45" x14ac:dyDescent="0.25">
      <c r="A79" s="102" t="s">
        <v>150</v>
      </c>
      <c r="B79" s="22" t="s">
        <v>7</v>
      </c>
      <c r="C79" s="57" t="s">
        <v>151</v>
      </c>
      <c r="D79" s="113">
        <v>700</v>
      </c>
      <c r="E79" s="65">
        <f>D79</f>
        <v>700</v>
      </c>
      <c r="F79" s="113"/>
      <c r="G79" s="65"/>
      <c r="H79" s="113"/>
      <c r="I79" s="65"/>
      <c r="J79" s="113"/>
      <c r="K79" s="65"/>
      <c r="L79" s="115"/>
    </row>
    <row r="80" spans="1:12" ht="90" x14ac:dyDescent="0.25">
      <c r="A80" s="250" t="s">
        <v>152</v>
      </c>
      <c r="B80" s="14" t="s">
        <v>7</v>
      </c>
      <c r="C80" s="66" t="s">
        <v>153</v>
      </c>
      <c r="D80" s="67">
        <v>5900</v>
      </c>
      <c r="E80" s="65">
        <f>D80</f>
        <v>5900</v>
      </c>
      <c r="F80" s="67"/>
      <c r="G80" s="65"/>
      <c r="H80" s="67"/>
      <c r="I80" s="65"/>
      <c r="J80" s="67"/>
      <c r="K80" s="65"/>
      <c r="L80" s="115" t="s">
        <v>154</v>
      </c>
    </row>
    <row r="81" spans="1:12" x14ac:dyDescent="0.25">
      <c r="A81" s="250"/>
      <c r="B81" s="14" t="s">
        <v>155</v>
      </c>
      <c r="C81" s="66" t="s">
        <v>156</v>
      </c>
      <c r="D81" s="56">
        <v>80</v>
      </c>
      <c r="E81" s="50"/>
      <c r="F81" s="56">
        <v>80</v>
      </c>
      <c r="G81" s="50"/>
      <c r="H81" s="56">
        <v>80</v>
      </c>
      <c r="I81" s="50"/>
      <c r="J81" s="56">
        <v>80</v>
      </c>
      <c r="K81" s="50"/>
      <c r="L81" s="115"/>
    </row>
    <row r="82" spans="1:12" ht="45" x14ac:dyDescent="0.25">
      <c r="A82" s="250"/>
      <c r="B82" s="22" t="s">
        <v>6</v>
      </c>
      <c r="C82" s="57" t="s">
        <v>157</v>
      </c>
      <c r="D82" s="56">
        <v>450</v>
      </c>
      <c r="E82" s="50">
        <f>D82</f>
        <v>450</v>
      </c>
      <c r="F82" s="56"/>
      <c r="G82" s="50"/>
      <c r="H82" s="56"/>
      <c r="I82" s="50"/>
      <c r="J82" s="56"/>
      <c r="K82" s="50"/>
      <c r="L82" s="82"/>
    </row>
    <row r="83" spans="1:12" ht="105" x14ac:dyDescent="0.25">
      <c r="A83" s="250"/>
      <c r="B83" s="14" t="s">
        <v>155</v>
      </c>
      <c r="C83" s="66" t="s">
        <v>158</v>
      </c>
      <c r="D83" s="56">
        <v>2500</v>
      </c>
      <c r="E83" s="50"/>
      <c r="F83" s="56">
        <v>2500</v>
      </c>
      <c r="G83" s="50"/>
      <c r="H83" s="56">
        <v>2500</v>
      </c>
      <c r="I83" s="50"/>
      <c r="J83" s="56">
        <v>2500</v>
      </c>
      <c r="K83" s="50"/>
      <c r="L83" s="115"/>
    </row>
    <row r="84" spans="1:12" x14ac:dyDescent="0.25">
      <c r="A84" s="250" t="s">
        <v>159</v>
      </c>
      <c r="B84" s="14" t="s">
        <v>34</v>
      </c>
      <c r="C84" s="66" t="s">
        <v>160</v>
      </c>
      <c r="D84" s="67">
        <v>478</v>
      </c>
      <c r="E84" s="65">
        <f>D84</f>
        <v>478</v>
      </c>
      <c r="F84" s="67"/>
      <c r="G84" s="65"/>
      <c r="H84" s="67"/>
      <c r="I84" s="65"/>
      <c r="J84" s="67"/>
      <c r="K84" s="65"/>
      <c r="L84" s="115"/>
    </row>
    <row r="85" spans="1:12" ht="75" x14ac:dyDescent="0.25">
      <c r="A85" s="250"/>
      <c r="B85" s="14" t="s">
        <v>31</v>
      </c>
      <c r="C85" s="57" t="s">
        <v>161</v>
      </c>
      <c r="D85" s="67">
        <v>2000</v>
      </c>
      <c r="E85" s="65">
        <f>D85</f>
        <v>2000</v>
      </c>
      <c r="F85" s="67"/>
      <c r="G85" s="65"/>
      <c r="H85" s="67"/>
      <c r="I85" s="65"/>
      <c r="J85" s="67"/>
      <c r="K85" s="65"/>
      <c r="L85" s="115"/>
    </row>
    <row r="86" spans="1:12" ht="60" x14ac:dyDescent="0.25">
      <c r="A86" s="250"/>
      <c r="B86" s="14" t="s">
        <v>31</v>
      </c>
      <c r="C86" s="57" t="s">
        <v>162</v>
      </c>
      <c r="D86" s="67">
        <v>2500</v>
      </c>
      <c r="E86" s="65">
        <f>D86</f>
        <v>2500</v>
      </c>
      <c r="F86" s="67"/>
      <c r="G86" s="65"/>
      <c r="H86" s="67"/>
      <c r="I86" s="65"/>
      <c r="J86" s="67"/>
      <c r="K86" s="65"/>
      <c r="L86" s="115"/>
    </row>
    <row r="87" spans="1:12" ht="60" x14ac:dyDescent="0.25">
      <c r="A87" s="250"/>
      <c r="B87" s="14" t="s">
        <v>31</v>
      </c>
      <c r="C87" s="57" t="s">
        <v>163</v>
      </c>
      <c r="D87" s="67">
        <v>1000</v>
      </c>
      <c r="E87" s="65">
        <f>D87</f>
        <v>1000</v>
      </c>
      <c r="F87" s="67"/>
      <c r="G87" s="65"/>
      <c r="H87" s="67"/>
      <c r="I87" s="65"/>
      <c r="J87" s="67"/>
      <c r="K87" s="65"/>
      <c r="L87" s="115"/>
    </row>
    <row r="88" spans="1:12" ht="75" x14ac:dyDescent="0.25">
      <c r="A88" s="95" t="s">
        <v>164</v>
      </c>
      <c r="B88" s="14" t="s">
        <v>165</v>
      </c>
      <c r="C88" s="66" t="s">
        <v>166</v>
      </c>
      <c r="D88" s="67">
        <v>20</v>
      </c>
      <c r="E88" s="65"/>
      <c r="F88" s="67">
        <v>20</v>
      </c>
      <c r="G88" s="65"/>
      <c r="H88" s="67">
        <v>20</v>
      </c>
      <c r="I88" s="65"/>
      <c r="J88" s="67">
        <v>20</v>
      </c>
      <c r="K88" s="65"/>
      <c r="L88" s="115" t="s">
        <v>167</v>
      </c>
    </row>
    <row r="89" spans="1:12" x14ac:dyDescent="0.25">
      <c r="A89" s="103" t="s">
        <v>168</v>
      </c>
      <c r="B89" s="23" t="s">
        <v>169</v>
      </c>
      <c r="C89" s="23" t="s">
        <v>170</v>
      </c>
      <c r="D89" s="113"/>
      <c r="E89" s="65"/>
      <c r="F89" s="113"/>
      <c r="G89" s="65"/>
      <c r="H89" s="113"/>
      <c r="I89" s="65"/>
      <c r="J89" s="113">
        <v>100</v>
      </c>
      <c r="K89" s="65"/>
      <c r="L89" s="80"/>
    </row>
    <row r="90" spans="1:12" ht="30" x14ac:dyDescent="0.25">
      <c r="A90" s="103" t="s">
        <v>168</v>
      </c>
      <c r="B90" s="23" t="s">
        <v>123</v>
      </c>
      <c r="C90" s="23" t="s">
        <v>171</v>
      </c>
      <c r="D90" s="113"/>
      <c r="E90" s="65"/>
      <c r="F90" s="113">
        <v>1000</v>
      </c>
      <c r="G90" s="65"/>
      <c r="H90" s="113">
        <v>1000</v>
      </c>
      <c r="I90" s="65"/>
      <c r="J90" s="113">
        <v>1000</v>
      </c>
      <c r="K90" s="65"/>
      <c r="L90" s="80" t="s">
        <v>172</v>
      </c>
    </row>
    <row r="91" spans="1:12" ht="60" x14ac:dyDescent="0.25">
      <c r="A91" s="103" t="s">
        <v>168</v>
      </c>
      <c r="B91" s="23" t="s">
        <v>123</v>
      </c>
      <c r="C91" s="23" t="s">
        <v>173</v>
      </c>
      <c r="D91" s="113"/>
      <c r="E91" s="65"/>
      <c r="F91" s="113">
        <v>5200</v>
      </c>
      <c r="G91" s="65"/>
      <c r="H91" s="113">
        <v>5200</v>
      </c>
      <c r="I91" s="65"/>
      <c r="J91" s="113">
        <v>5200</v>
      </c>
      <c r="K91" s="65"/>
      <c r="L91" s="80"/>
    </row>
    <row r="92" spans="1:12" ht="45" x14ac:dyDescent="0.25">
      <c r="A92" s="96" t="s">
        <v>174</v>
      </c>
      <c r="B92" s="12" t="s">
        <v>48</v>
      </c>
      <c r="C92" s="63" t="s">
        <v>175</v>
      </c>
      <c r="D92" s="67">
        <v>1500</v>
      </c>
      <c r="E92" s="65">
        <f>D92</f>
        <v>1500</v>
      </c>
      <c r="F92" s="67"/>
      <c r="G92" s="65"/>
      <c r="H92" s="67"/>
      <c r="I92" s="65"/>
      <c r="J92" s="67"/>
      <c r="K92" s="65"/>
      <c r="L92" s="84" t="s">
        <v>176</v>
      </c>
    </row>
    <row r="93" spans="1:12" ht="120" x14ac:dyDescent="0.25">
      <c r="A93" s="96" t="s">
        <v>174</v>
      </c>
      <c r="B93" s="12" t="s">
        <v>177</v>
      </c>
      <c r="C93" s="12" t="s">
        <v>178</v>
      </c>
      <c r="D93" s="67">
        <v>200</v>
      </c>
      <c r="E93" s="65"/>
      <c r="F93" s="67">
        <v>200</v>
      </c>
      <c r="G93" s="65"/>
      <c r="H93" s="67">
        <v>200</v>
      </c>
      <c r="I93" s="65"/>
      <c r="J93" s="67">
        <v>200</v>
      </c>
      <c r="K93" s="65"/>
      <c r="L93" s="78" t="s">
        <v>176</v>
      </c>
    </row>
    <row r="94" spans="1:12" ht="165" x14ac:dyDescent="0.25">
      <c r="A94" s="104" t="s">
        <v>179</v>
      </c>
      <c r="B94" s="24" t="s">
        <v>50</v>
      </c>
      <c r="C94" s="66" t="s">
        <v>180</v>
      </c>
      <c r="D94" s="70"/>
      <c r="E94" s="71"/>
      <c r="F94" s="67">
        <v>4500</v>
      </c>
      <c r="G94" s="65"/>
      <c r="H94" s="67">
        <v>8122</v>
      </c>
      <c r="I94" s="65"/>
      <c r="J94" s="67">
        <v>9472</v>
      </c>
      <c r="K94" s="65"/>
      <c r="L94" s="85" t="s">
        <v>181</v>
      </c>
    </row>
    <row r="95" spans="1:12" ht="90" x14ac:dyDescent="0.25">
      <c r="A95" s="104" t="s">
        <v>182</v>
      </c>
      <c r="B95" s="24" t="s">
        <v>50</v>
      </c>
      <c r="C95" s="24" t="s">
        <v>183</v>
      </c>
      <c r="D95" s="72">
        <v>1000</v>
      </c>
      <c r="E95" s="71"/>
      <c r="F95" s="72">
        <v>1000</v>
      </c>
      <c r="G95" s="71"/>
      <c r="H95" s="67"/>
      <c r="I95" s="65"/>
      <c r="J95" s="67"/>
      <c r="K95" s="65"/>
      <c r="L95" s="85" t="s">
        <v>184</v>
      </c>
    </row>
    <row r="96" spans="1:12" x14ac:dyDescent="0.25">
      <c r="A96" s="105" t="s">
        <v>5</v>
      </c>
      <c r="B96" s="25"/>
      <c r="C96" s="25" t="s">
        <v>185</v>
      </c>
      <c r="D96" s="73">
        <v>7000</v>
      </c>
      <c r="E96" s="74">
        <f>D96</f>
        <v>7000</v>
      </c>
      <c r="F96" s="73"/>
      <c r="G96" s="74"/>
      <c r="H96" s="56"/>
      <c r="I96" s="50"/>
      <c r="J96" s="56"/>
      <c r="K96" s="50"/>
      <c r="L96" s="86"/>
    </row>
    <row r="97" spans="1:12" ht="30" x14ac:dyDescent="0.25">
      <c r="A97" s="104" t="s">
        <v>186</v>
      </c>
      <c r="B97" s="24" t="s">
        <v>50</v>
      </c>
      <c r="C97" s="24" t="s">
        <v>187</v>
      </c>
      <c r="D97" s="72">
        <v>300</v>
      </c>
      <c r="E97" s="71"/>
      <c r="F97" s="72">
        <v>300</v>
      </c>
      <c r="G97" s="71"/>
      <c r="H97" s="67">
        <v>300</v>
      </c>
      <c r="I97" s="65"/>
      <c r="J97" s="67">
        <v>300</v>
      </c>
      <c r="K97" s="65"/>
      <c r="L97" s="85" t="s">
        <v>188</v>
      </c>
    </row>
    <row r="98" spans="1:12" ht="30" x14ac:dyDescent="0.25">
      <c r="A98" s="104" t="s">
        <v>186</v>
      </c>
      <c r="B98" s="24" t="s">
        <v>50</v>
      </c>
      <c r="C98" s="24" t="s">
        <v>189</v>
      </c>
      <c r="D98" s="72">
        <v>500</v>
      </c>
      <c r="E98" s="71"/>
      <c r="F98" s="72">
        <v>500</v>
      </c>
      <c r="G98" s="71"/>
      <c r="H98" s="67">
        <v>500</v>
      </c>
      <c r="I98" s="65"/>
      <c r="J98" s="67">
        <v>500</v>
      </c>
      <c r="K98" s="65"/>
      <c r="L98" s="85" t="s">
        <v>190</v>
      </c>
    </row>
    <row r="99" spans="1:12" ht="30" x14ac:dyDescent="0.25">
      <c r="A99" s="253" t="s">
        <v>191</v>
      </c>
      <c r="B99" s="14" t="s">
        <v>192</v>
      </c>
      <c r="C99" s="66" t="s">
        <v>193</v>
      </c>
      <c r="D99" s="113">
        <v>140</v>
      </c>
      <c r="E99" s="65"/>
      <c r="F99" s="113">
        <v>140</v>
      </c>
      <c r="G99" s="65"/>
      <c r="H99" s="113">
        <v>140</v>
      </c>
      <c r="I99" s="65"/>
      <c r="J99" s="113">
        <v>140</v>
      </c>
      <c r="K99" s="65"/>
      <c r="L99" s="125"/>
    </row>
    <row r="100" spans="1:12" ht="30" x14ac:dyDescent="0.25">
      <c r="A100" s="253"/>
      <c r="B100" s="14" t="s">
        <v>194</v>
      </c>
      <c r="C100" s="117" t="s">
        <v>195</v>
      </c>
      <c r="D100" s="67">
        <v>1745</v>
      </c>
      <c r="E100" s="65"/>
      <c r="F100" s="67"/>
      <c r="G100" s="65"/>
      <c r="H100" s="67"/>
      <c r="I100" s="65"/>
      <c r="J100" s="67"/>
      <c r="K100" s="65"/>
      <c r="L100" s="87" t="s">
        <v>196</v>
      </c>
    </row>
    <row r="101" spans="1:12" ht="126" x14ac:dyDescent="0.25">
      <c r="A101" s="251" t="s">
        <v>213</v>
      </c>
      <c r="B101" s="66" t="s">
        <v>197</v>
      </c>
      <c r="C101" s="66" t="s">
        <v>201</v>
      </c>
      <c r="D101" s="67">
        <v>200</v>
      </c>
      <c r="E101" s="65"/>
      <c r="F101" s="67">
        <v>200</v>
      </c>
      <c r="G101" s="65"/>
      <c r="H101" s="67">
        <v>200</v>
      </c>
      <c r="I101" s="65"/>
      <c r="J101" s="67">
        <v>200</v>
      </c>
      <c r="K101" s="65"/>
      <c r="L101" s="88" t="s">
        <v>198</v>
      </c>
    </row>
    <row r="102" spans="1:12" ht="45" x14ac:dyDescent="0.25">
      <c r="A102" s="251"/>
      <c r="B102" s="22" t="s">
        <v>199</v>
      </c>
      <c r="C102" s="57" t="s">
        <v>202</v>
      </c>
      <c r="D102" s="56"/>
      <c r="E102" s="50"/>
      <c r="F102" s="56"/>
      <c r="G102" s="50"/>
      <c r="H102" s="56"/>
      <c r="I102" s="50"/>
      <c r="J102" s="56">
        <v>500</v>
      </c>
      <c r="K102" s="50"/>
      <c r="L102" s="89" t="s">
        <v>200</v>
      </c>
    </row>
    <row r="103" spans="1:12" ht="45.75" thickBot="1" x14ac:dyDescent="0.3">
      <c r="A103" s="252"/>
      <c r="B103" s="21" t="s">
        <v>199</v>
      </c>
      <c r="C103" s="90" t="s">
        <v>203</v>
      </c>
      <c r="D103" s="91"/>
      <c r="E103" s="92"/>
      <c r="F103" s="91"/>
      <c r="G103" s="92"/>
      <c r="H103" s="91"/>
      <c r="I103" s="92"/>
      <c r="J103" s="91">
        <v>500</v>
      </c>
      <c r="K103" s="92"/>
      <c r="L103" s="93" t="s">
        <v>200</v>
      </c>
    </row>
    <row r="104" spans="1:12" x14ac:dyDescent="0.25">
      <c r="A104" s="15"/>
      <c r="B104" s="16"/>
      <c r="C104" s="17"/>
      <c r="D104" s="18"/>
      <c r="E104" s="18"/>
      <c r="F104" s="18"/>
      <c r="G104" s="18"/>
      <c r="H104" s="18"/>
      <c r="I104" s="18"/>
      <c r="J104" s="18"/>
      <c r="K104" s="18"/>
      <c r="L104" s="19"/>
    </row>
    <row r="105" spans="1:12" s="20" customFormat="1" x14ac:dyDescent="0.25">
      <c r="A105" s="27"/>
      <c r="B105" s="27"/>
      <c r="C105" s="28"/>
      <c r="D105" s="29"/>
      <c r="E105" s="29"/>
      <c r="F105" s="29"/>
      <c r="G105" s="29"/>
      <c r="H105" s="29"/>
      <c r="I105" s="29"/>
      <c r="J105" s="29"/>
      <c r="K105" s="29"/>
      <c r="L105" s="30"/>
    </row>
  </sheetData>
  <mergeCells count="13">
    <mergeCell ref="L67:L68"/>
    <mergeCell ref="A77:A78"/>
    <mergeCell ref="A101:A103"/>
    <mergeCell ref="A20:A22"/>
    <mergeCell ref="A23:A24"/>
    <mergeCell ref="A29:A31"/>
    <mergeCell ref="A70:A76"/>
    <mergeCell ref="A84:A87"/>
    <mergeCell ref="A25:A28"/>
    <mergeCell ref="A80:A83"/>
    <mergeCell ref="A99:A100"/>
    <mergeCell ref="A53:A62"/>
    <mergeCell ref="B53:B62"/>
  </mergeCells>
  <pageMargins left="0.70866141732283472" right="0.70866141732283472" top="0.78740157480314965" bottom="0.78740157480314965" header="0.31496062992125984" footer="0.31496062992125984"/>
  <pageSetup paperSize="8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zoomScale="90" zoomScaleNormal="90" workbookViewId="0">
      <selection activeCell="I22" sqref="I22"/>
    </sheetView>
  </sheetViews>
  <sheetFormatPr defaultRowHeight="15" x14ac:dyDescent="0.25"/>
  <cols>
    <col min="1" max="1" width="31.5703125" style="1" customWidth="1"/>
    <col min="2" max="2" width="42.28515625" style="1" customWidth="1"/>
    <col min="3" max="3" width="66.140625" style="1" customWidth="1"/>
    <col min="4" max="4" width="15" style="2" hidden="1" customWidth="1"/>
    <col min="5" max="5" width="17.5703125" style="2" customWidth="1"/>
    <col min="6" max="6" width="14.5703125" style="2" hidden="1" customWidth="1"/>
    <col min="7" max="7" width="18.85546875" style="2" customWidth="1"/>
    <col min="8" max="8" width="14.42578125" style="2" hidden="1" customWidth="1"/>
    <col min="9" max="9" width="17.7109375" style="2" customWidth="1"/>
    <col min="10" max="10" width="14.28515625" style="2" hidden="1" customWidth="1"/>
    <col min="11" max="11" width="17.42578125" style="2" customWidth="1"/>
    <col min="12" max="12" width="37.28515625" customWidth="1"/>
    <col min="13" max="13" width="16.42578125" customWidth="1"/>
  </cols>
  <sheetData>
    <row r="1" spans="1:12" x14ac:dyDescent="0.25">
      <c r="A1" s="1" t="s">
        <v>220</v>
      </c>
      <c r="E1" s="2">
        <f>E5</f>
        <v>140886</v>
      </c>
    </row>
    <row r="4" spans="1:12" ht="15.75" thickBot="1" x14ac:dyDescent="0.3"/>
    <row r="5" spans="1:12" ht="32.25" customHeight="1" thickBot="1" x14ac:dyDescent="0.4">
      <c r="A5" s="140" t="s">
        <v>212</v>
      </c>
      <c r="B5" s="141"/>
      <c r="C5" s="141"/>
      <c r="D5" s="142">
        <f t="shared" ref="D5:K5" si="0">D10-D15</f>
        <v>108461</v>
      </c>
      <c r="E5" s="143">
        <f t="shared" si="0"/>
        <v>140886</v>
      </c>
      <c r="F5" s="142">
        <f t="shared" si="0"/>
        <v>-252274</v>
      </c>
      <c r="G5" s="143">
        <f t="shared" si="0"/>
        <v>-32494</v>
      </c>
      <c r="H5" s="142">
        <f t="shared" si="0"/>
        <v>-274650</v>
      </c>
      <c r="I5" s="143">
        <f t="shared" si="0"/>
        <v>-161310</v>
      </c>
      <c r="J5" s="142">
        <f t="shared" si="0"/>
        <v>239624</v>
      </c>
      <c r="K5" s="143">
        <f t="shared" si="0"/>
        <v>255524</v>
      </c>
      <c r="L5" s="144"/>
    </row>
    <row r="6" spans="1:12" ht="15.75" thickBot="1" x14ac:dyDescent="0.3"/>
    <row r="7" spans="1:12" ht="24.75" customHeight="1" x14ac:dyDescent="0.25">
      <c r="A7" s="130"/>
      <c r="B7" s="131"/>
      <c r="C7" s="131"/>
      <c r="D7" s="132" t="s">
        <v>0</v>
      </c>
      <c r="E7" s="132" t="s">
        <v>219</v>
      </c>
      <c r="F7" s="134" t="s">
        <v>0</v>
      </c>
      <c r="G7" s="132" t="s">
        <v>219</v>
      </c>
      <c r="H7" s="134" t="s">
        <v>0</v>
      </c>
      <c r="I7" s="132" t="s">
        <v>219</v>
      </c>
      <c r="J7" s="134" t="s">
        <v>0</v>
      </c>
      <c r="K7" s="132" t="s">
        <v>219</v>
      </c>
      <c r="L7" s="135"/>
    </row>
    <row r="8" spans="1:12" ht="24" customHeight="1" thickBot="1" x14ac:dyDescent="0.3">
      <c r="A8" s="136"/>
      <c r="B8" s="137"/>
      <c r="C8" s="137"/>
      <c r="D8" s="138">
        <v>2019</v>
      </c>
      <c r="E8" s="139">
        <v>2019</v>
      </c>
      <c r="F8" s="138">
        <v>2020</v>
      </c>
      <c r="G8" s="139">
        <v>2020</v>
      </c>
      <c r="H8" s="138">
        <v>2021</v>
      </c>
      <c r="I8" s="139">
        <v>2021</v>
      </c>
      <c r="J8" s="138">
        <v>2022</v>
      </c>
      <c r="K8" s="139">
        <v>2022</v>
      </c>
      <c r="L8" s="43"/>
    </row>
    <row r="9" spans="1:12" ht="16.5" thickBot="1" x14ac:dyDescent="0.3">
      <c r="A9" s="38"/>
      <c r="D9" s="31"/>
      <c r="E9" s="129"/>
      <c r="F9" s="31"/>
      <c r="G9" s="129"/>
      <c r="H9" s="31"/>
      <c r="I9" s="129"/>
      <c r="J9" s="31"/>
      <c r="K9" s="129"/>
    </row>
    <row r="10" spans="1:12" ht="27" thickBot="1" x14ac:dyDescent="0.45">
      <c r="A10" s="39" t="s">
        <v>215</v>
      </c>
      <c r="D10" s="148">
        <f t="shared" ref="D10:K10" si="1">D11+D12+D13</f>
        <v>346609</v>
      </c>
      <c r="E10" s="149">
        <f t="shared" si="1"/>
        <v>346609</v>
      </c>
      <c r="F10" s="150">
        <f t="shared" si="1"/>
        <v>87686</v>
      </c>
      <c r="G10" s="149">
        <f t="shared" si="1"/>
        <v>87686</v>
      </c>
      <c r="H10" s="150">
        <f t="shared" si="1"/>
        <v>19492</v>
      </c>
      <c r="I10" s="149">
        <f t="shared" si="1"/>
        <v>19492</v>
      </c>
      <c r="J10" s="150">
        <f t="shared" si="1"/>
        <v>392676</v>
      </c>
      <c r="K10" s="149">
        <f t="shared" si="1"/>
        <v>392676</v>
      </c>
      <c r="L10" s="151"/>
    </row>
    <row r="11" spans="1:12" ht="15.75" x14ac:dyDescent="0.25">
      <c r="A11" s="44" t="s">
        <v>209</v>
      </c>
      <c r="B11" s="11"/>
      <c r="C11" s="11"/>
      <c r="D11" s="145">
        <v>173888</v>
      </c>
      <c r="E11" s="146">
        <v>173888</v>
      </c>
      <c r="F11" s="145">
        <v>87686</v>
      </c>
      <c r="G11" s="146">
        <v>87686</v>
      </c>
      <c r="H11" s="145">
        <v>19492</v>
      </c>
      <c r="I11" s="146">
        <v>19492</v>
      </c>
      <c r="J11" s="145">
        <v>392676</v>
      </c>
      <c r="K11" s="146">
        <v>392676</v>
      </c>
      <c r="L11" s="147"/>
    </row>
    <row r="12" spans="1:12" ht="15.75" x14ac:dyDescent="0.25">
      <c r="A12" s="3" t="s">
        <v>210</v>
      </c>
      <c r="B12" s="4"/>
      <c r="C12" s="4"/>
      <c r="D12" s="42">
        <v>124633</v>
      </c>
      <c r="E12" s="126">
        <v>124633</v>
      </c>
      <c r="F12" s="42"/>
      <c r="G12" s="126"/>
      <c r="H12" s="42"/>
      <c r="I12" s="126"/>
      <c r="J12" s="42"/>
      <c r="K12" s="128"/>
      <c r="L12" s="45"/>
    </row>
    <row r="13" spans="1:12" ht="15.75" thickBot="1" x14ac:dyDescent="0.3">
      <c r="A13" s="5" t="s">
        <v>211</v>
      </c>
      <c r="B13" s="6"/>
      <c r="C13" s="46"/>
      <c r="D13" s="47">
        <v>48088</v>
      </c>
      <c r="E13" s="47">
        <v>48088</v>
      </c>
      <c r="F13" s="47"/>
      <c r="G13" s="127"/>
      <c r="H13" s="47"/>
      <c r="I13" s="127"/>
      <c r="J13" s="47"/>
      <c r="K13" s="48"/>
      <c r="L13" s="49"/>
    </row>
    <row r="14" spans="1:12" ht="15.75" thickBot="1" x14ac:dyDescent="0.3">
      <c r="A14" s="36"/>
      <c r="B14" s="36"/>
      <c r="C14" s="36"/>
      <c r="D14" s="37"/>
      <c r="E14" s="37"/>
      <c r="F14" s="37"/>
      <c r="G14" s="37"/>
      <c r="H14" s="37"/>
      <c r="I14" s="37"/>
      <c r="J14" s="37"/>
      <c r="K14" s="37"/>
      <c r="L14" s="157"/>
    </row>
    <row r="15" spans="1:12" s="41" customFormat="1" ht="27.75" customHeight="1" thickBot="1" x14ac:dyDescent="0.45">
      <c r="A15" s="39" t="s">
        <v>214</v>
      </c>
      <c r="B15" s="40"/>
      <c r="C15" s="40"/>
      <c r="D15" s="148">
        <f t="shared" ref="D15:K15" si="2">SUM(D19:D108)</f>
        <v>238148</v>
      </c>
      <c r="E15" s="155">
        <f t="shared" si="2"/>
        <v>205723</v>
      </c>
      <c r="F15" s="150">
        <f t="shared" si="2"/>
        <v>339960</v>
      </c>
      <c r="G15" s="155">
        <f t="shared" si="2"/>
        <v>120180</v>
      </c>
      <c r="H15" s="150">
        <f t="shared" si="2"/>
        <v>294142</v>
      </c>
      <c r="I15" s="155">
        <f t="shared" si="2"/>
        <v>180802</v>
      </c>
      <c r="J15" s="150">
        <f t="shared" si="2"/>
        <v>153052</v>
      </c>
      <c r="K15" s="155">
        <f t="shared" si="2"/>
        <v>137152</v>
      </c>
      <c r="L15" s="156"/>
    </row>
    <row r="16" spans="1:12" x14ac:dyDescent="0.25">
      <c r="A16" s="7" t="s">
        <v>1</v>
      </c>
      <c r="B16" s="8" t="s">
        <v>2</v>
      </c>
      <c r="C16" s="9" t="s">
        <v>3</v>
      </c>
      <c r="D16" s="152"/>
      <c r="E16" s="152"/>
      <c r="F16" s="152"/>
      <c r="G16" s="152"/>
      <c r="H16" s="152"/>
      <c r="I16" s="152"/>
      <c r="J16" s="152"/>
      <c r="K16" s="153"/>
      <c r="L16" s="154" t="s">
        <v>4</v>
      </c>
    </row>
    <row r="17" spans="1:12" x14ac:dyDescent="0.25">
      <c r="A17" s="32" t="s">
        <v>204</v>
      </c>
      <c r="B17" s="33"/>
      <c r="C17" s="34"/>
      <c r="D17" s="10">
        <f t="shared" ref="D17:K17" si="3">SUM(D19:D27)+SUM(D28:D37)+SUM(D38:D50)+SUM(D51:D57)+SUM(D58:D67)+SUM(D68:D74)+SUM(D75:D93)+SUM(D94:D103)+SUM(D104:D108)</f>
        <v>238148</v>
      </c>
      <c r="E17" s="10">
        <f t="shared" si="3"/>
        <v>205723</v>
      </c>
      <c r="F17" s="10">
        <f t="shared" si="3"/>
        <v>339960</v>
      </c>
      <c r="G17" s="10">
        <f t="shared" si="3"/>
        <v>120180</v>
      </c>
      <c r="H17" s="10">
        <f t="shared" si="3"/>
        <v>294142</v>
      </c>
      <c r="I17" s="10">
        <f t="shared" si="3"/>
        <v>180802</v>
      </c>
      <c r="J17" s="10">
        <f t="shared" si="3"/>
        <v>153052</v>
      </c>
      <c r="K17" s="10">
        <f t="shared" si="3"/>
        <v>137152</v>
      </c>
      <c r="L17" s="35"/>
    </row>
    <row r="18" spans="1:12" ht="15.75" thickBot="1" x14ac:dyDescent="0.3">
      <c r="A18" s="158"/>
      <c r="B18" s="159"/>
      <c r="C18" s="160"/>
      <c r="D18" s="161"/>
      <c r="E18" s="161"/>
      <c r="F18" s="161"/>
      <c r="G18" s="161"/>
      <c r="H18" s="161"/>
      <c r="I18" s="161"/>
      <c r="J18" s="161"/>
      <c r="K18" s="161"/>
      <c r="L18" s="162"/>
    </row>
    <row r="19" spans="1:12" ht="60" x14ac:dyDescent="0.25">
      <c r="A19" s="94" t="s">
        <v>5</v>
      </c>
      <c r="B19" s="26" t="s">
        <v>7</v>
      </c>
      <c r="C19" s="109" t="s">
        <v>8</v>
      </c>
      <c r="D19" s="107">
        <v>30000</v>
      </c>
      <c r="E19" s="75">
        <v>30000</v>
      </c>
      <c r="F19" s="107">
        <v>20000</v>
      </c>
      <c r="G19" s="75">
        <v>20000</v>
      </c>
      <c r="H19" s="108"/>
      <c r="I19" s="77"/>
      <c r="J19" s="76"/>
      <c r="K19" s="77"/>
      <c r="L19" s="110" t="s">
        <v>9</v>
      </c>
    </row>
    <row r="20" spans="1:12" x14ac:dyDescent="0.25">
      <c r="A20" s="163" t="s">
        <v>216</v>
      </c>
      <c r="B20" s="164" t="s">
        <v>217</v>
      </c>
      <c r="C20" s="165" t="s">
        <v>218</v>
      </c>
      <c r="D20" s="166">
        <v>2722</v>
      </c>
      <c r="E20" s="167">
        <v>2722</v>
      </c>
      <c r="F20" s="166"/>
      <c r="G20" s="167"/>
      <c r="H20" s="168"/>
      <c r="I20" s="169"/>
      <c r="J20" s="170"/>
      <c r="K20" s="169"/>
      <c r="L20" s="171"/>
    </row>
    <row r="21" spans="1:12" ht="30" x14ac:dyDescent="0.25">
      <c r="A21" s="95" t="s">
        <v>83</v>
      </c>
      <c r="B21" s="23" t="s">
        <v>84</v>
      </c>
      <c r="C21" s="111" t="s">
        <v>99</v>
      </c>
      <c r="D21" s="112">
        <v>2000</v>
      </c>
      <c r="E21" s="71">
        <v>2000</v>
      </c>
      <c r="F21" s="112">
        <v>38000</v>
      </c>
      <c r="G21" s="71">
        <v>38000</v>
      </c>
      <c r="H21" s="113">
        <v>30000</v>
      </c>
      <c r="I21" s="65">
        <v>30000</v>
      </c>
      <c r="J21" s="64"/>
      <c r="K21" s="65"/>
      <c r="L21" s="114" t="s">
        <v>100</v>
      </c>
    </row>
    <row r="22" spans="1:12" x14ac:dyDescent="0.25">
      <c r="A22" s="95" t="s">
        <v>83</v>
      </c>
      <c r="B22" s="14"/>
      <c r="C22" s="53" t="s">
        <v>103</v>
      </c>
      <c r="D22" s="113">
        <v>10000</v>
      </c>
      <c r="E22" s="65">
        <v>10000</v>
      </c>
      <c r="F22" s="113">
        <v>40000</v>
      </c>
      <c r="G22" s="65">
        <v>40000</v>
      </c>
      <c r="H22" s="113">
        <v>120000</v>
      </c>
      <c r="I22" s="65">
        <v>120000</v>
      </c>
      <c r="J22" s="67">
        <v>85000</v>
      </c>
      <c r="K22" s="65">
        <v>85000</v>
      </c>
      <c r="L22" s="115"/>
    </row>
    <row r="23" spans="1:12" x14ac:dyDescent="0.25">
      <c r="A23" s="95" t="s">
        <v>83</v>
      </c>
      <c r="B23" s="14"/>
      <c r="C23" s="53" t="s">
        <v>208</v>
      </c>
      <c r="D23" s="113">
        <v>5000</v>
      </c>
      <c r="H23" s="113"/>
      <c r="I23" s="65">
        <v>5000</v>
      </c>
      <c r="J23" s="113">
        <v>25000</v>
      </c>
      <c r="K23" s="65">
        <v>25000</v>
      </c>
      <c r="L23" s="115"/>
    </row>
    <row r="24" spans="1:12" ht="45" x14ac:dyDescent="0.25">
      <c r="A24" s="95" t="s">
        <v>5</v>
      </c>
      <c r="B24" s="14" t="s">
        <v>6</v>
      </c>
      <c r="C24" s="54" t="s">
        <v>10</v>
      </c>
      <c r="D24" s="55">
        <v>3000</v>
      </c>
      <c r="E24" s="50">
        <v>3000</v>
      </c>
      <c r="F24" s="55"/>
      <c r="G24" s="50"/>
      <c r="H24" s="55"/>
      <c r="I24" s="50"/>
      <c r="J24" s="55"/>
      <c r="K24" s="50"/>
      <c r="L24" s="116" t="s">
        <v>11</v>
      </c>
    </row>
    <row r="25" spans="1:12" ht="30" x14ac:dyDescent="0.25">
      <c r="A25" s="250" t="s">
        <v>12</v>
      </c>
      <c r="B25" s="14" t="s">
        <v>6</v>
      </c>
      <c r="C25" s="66" t="s">
        <v>13</v>
      </c>
      <c r="D25" s="55">
        <v>5500</v>
      </c>
      <c r="E25" s="50">
        <f>D25</f>
        <v>5500</v>
      </c>
      <c r="F25" s="51"/>
      <c r="G25" s="52"/>
      <c r="H25" s="51"/>
      <c r="I25" s="52"/>
      <c r="J25" s="51"/>
      <c r="K25" s="52"/>
      <c r="L25" s="116"/>
    </row>
    <row r="26" spans="1:12" ht="90" x14ac:dyDescent="0.25">
      <c r="A26" s="250"/>
      <c r="B26" s="14" t="s">
        <v>6</v>
      </c>
      <c r="C26" s="117" t="s">
        <v>14</v>
      </c>
      <c r="D26" s="56">
        <v>1000</v>
      </c>
      <c r="E26" s="50"/>
      <c r="F26" s="56">
        <v>1000</v>
      </c>
      <c r="G26" s="50"/>
      <c r="H26" s="56">
        <v>1000</v>
      </c>
      <c r="I26" s="50"/>
      <c r="J26" s="56">
        <v>1000</v>
      </c>
      <c r="K26" s="50"/>
      <c r="L26" s="116" t="s">
        <v>15</v>
      </c>
    </row>
    <row r="27" spans="1:12" ht="30" x14ac:dyDescent="0.25">
      <c r="A27" s="250"/>
      <c r="B27" s="118" t="s">
        <v>6</v>
      </c>
      <c r="C27" s="66" t="s">
        <v>16</v>
      </c>
      <c r="D27" s="56">
        <v>372</v>
      </c>
      <c r="E27" s="50">
        <f>D27</f>
        <v>372</v>
      </c>
      <c r="F27" s="51"/>
      <c r="G27" s="52"/>
      <c r="H27" s="51"/>
      <c r="I27" s="52"/>
      <c r="J27" s="51"/>
      <c r="K27" s="52"/>
      <c r="L27" s="115"/>
    </row>
    <row r="28" spans="1:12" ht="90" x14ac:dyDescent="0.25">
      <c r="A28" s="250" t="s">
        <v>17</v>
      </c>
      <c r="B28" s="14" t="s">
        <v>6</v>
      </c>
      <c r="C28" s="57" t="s">
        <v>18</v>
      </c>
      <c r="D28" s="113">
        <v>5000</v>
      </c>
      <c r="E28" s="65">
        <f>D28</f>
        <v>5000</v>
      </c>
      <c r="F28" s="67"/>
      <c r="G28" s="65"/>
      <c r="H28" s="67"/>
      <c r="I28" s="65"/>
      <c r="J28" s="67"/>
      <c r="K28" s="65"/>
      <c r="L28" s="115" t="s">
        <v>19</v>
      </c>
    </row>
    <row r="29" spans="1:12" ht="45" x14ac:dyDescent="0.25">
      <c r="A29" s="250"/>
      <c r="B29" s="14" t="s">
        <v>6</v>
      </c>
      <c r="C29" s="66" t="s">
        <v>20</v>
      </c>
      <c r="D29" s="113">
        <v>1000</v>
      </c>
      <c r="E29" s="65">
        <v>1000</v>
      </c>
      <c r="F29" s="113">
        <v>1000</v>
      </c>
      <c r="G29" s="65">
        <v>1000</v>
      </c>
      <c r="H29" s="113">
        <v>1000</v>
      </c>
      <c r="I29" s="65">
        <v>1000</v>
      </c>
      <c r="J29" s="113">
        <v>1000</v>
      </c>
      <c r="K29" s="65">
        <v>1000</v>
      </c>
      <c r="L29" s="115"/>
    </row>
    <row r="30" spans="1:12" ht="60" x14ac:dyDescent="0.25">
      <c r="A30" s="250" t="s">
        <v>21</v>
      </c>
      <c r="B30" s="14" t="s">
        <v>7</v>
      </c>
      <c r="C30" s="66" t="s">
        <v>22</v>
      </c>
      <c r="D30" s="67">
        <v>5000</v>
      </c>
      <c r="E30" s="65"/>
      <c r="F30" s="67">
        <v>65000</v>
      </c>
      <c r="G30" s="65"/>
      <c r="H30" s="67">
        <v>60000</v>
      </c>
      <c r="I30" s="65"/>
      <c r="J30" s="67"/>
      <c r="K30" s="65"/>
      <c r="L30" s="115" t="s">
        <v>23</v>
      </c>
    </row>
    <row r="31" spans="1:12" ht="131.25" customHeight="1" x14ac:dyDescent="0.25">
      <c r="A31" s="250"/>
      <c r="B31" s="14" t="s">
        <v>7</v>
      </c>
      <c r="C31" s="66" t="s">
        <v>24</v>
      </c>
      <c r="D31" s="67">
        <v>1200</v>
      </c>
      <c r="E31" s="65">
        <f>D31</f>
        <v>1200</v>
      </c>
      <c r="F31" s="67"/>
      <c r="G31" s="65"/>
      <c r="H31" s="67"/>
      <c r="I31" s="65"/>
      <c r="J31" s="67"/>
      <c r="K31" s="65"/>
      <c r="L31" s="115" t="s">
        <v>25</v>
      </c>
    </row>
    <row r="32" spans="1:12" x14ac:dyDescent="0.25">
      <c r="A32" s="250"/>
      <c r="B32" s="14" t="s">
        <v>26</v>
      </c>
      <c r="C32" s="66" t="s">
        <v>27</v>
      </c>
      <c r="D32" s="67"/>
      <c r="E32" s="65"/>
      <c r="F32" s="58"/>
      <c r="G32" s="59"/>
      <c r="H32" s="58">
        <v>-40</v>
      </c>
      <c r="I32" s="59"/>
      <c r="J32" s="58">
        <v>-80</v>
      </c>
      <c r="K32" s="59"/>
      <c r="L32" s="115"/>
    </row>
    <row r="33" spans="1:12" ht="75" x14ac:dyDescent="0.25">
      <c r="A33" s="250"/>
      <c r="B33" s="14" t="s">
        <v>6</v>
      </c>
      <c r="C33" s="66" t="s">
        <v>28</v>
      </c>
      <c r="D33" s="67"/>
      <c r="E33" s="65"/>
      <c r="F33" s="67"/>
      <c r="G33" s="65"/>
      <c r="H33" s="67">
        <v>1500</v>
      </c>
      <c r="I33" s="65"/>
      <c r="J33" s="67">
        <v>3000</v>
      </c>
      <c r="K33" s="65"/>
      <c r="L33" s="115" t="s">
        <v>29</v>
      </c>
    </row>
    <row r="34" spans="1:12" ht="75.75" customHeight="1" x14ac:dyDescent="0.25">
      <c r="A34" s="250" t="s">
        <v>30</v>
      </c>
      <c r="B34" s="14" t="s">
        <v>31</v>
      </c>
      <c r="C34" s="66" t="s">
        <v>32</v>
      </c>
      <c r="D34" s="67">
        <v>15680</v>
      </c>
      <c r="E34" s="65">
        <f>D34</f>
        <v>15680</v>
      </c>
      <c r="F34" s="67"/>
      <c r="G34" s="65"/>
      <c r="H34" s="67"/>
      <c r="I34" s="65"/>
      <c r="J34" s="67"/>
      <c r="K34" s="65"/>
      <c r="L34" s="119" t="s">
        <v>33</v>
      </c>
    </row>
    <row r="35" spans="1:12" ht="60" x14ac:dyDescent="0.25">
      <c r="A35" s="250"/>
      <c r="B35" s="14" t="s">
        <v>34</v>
      </c>
      <c r="C35" s="66" t="s">
        <v>35</v>
      </c>
      <c r="D35" s="67">
        <v>4300</v>
      </c>
      <c r="E35" s="65">
        <f>D35</f>
        <v>4300</v>
      </c>
      <c r="F35" s="67"/>
      <c r="G35" s="65"/>
      <c r="H35" s="67"/>
      <c r="I35" s="65"/>
      <c r="J35" s="67"/>
      <c r="K35" s="65"/>
      <c r="L35" s="115" t="s">
        <v>36</v>
      </c>
    </row>
    <row r="36" spans="1:12" ht="47.25" customHeight="1" x14ac:dyDescent="0.25">
      <c r="A36" s="250"/>
      <c r="B36" s="14" t="s">
        <v>34</v>
      </c>
      <c r="C36" s="66" t="s">
        <v>37</v>
      </c>
      <c r="D36" s="67">
        <v>600</v>
      </c>
      <c r="E36" s="65">
        <f>D36</f>
        <v>600</v>
      </c>
      <c r="F36" s="67"/>
      <c r="G36" s="65"/>
      <c r="H36" s="67"/>
      <c r="I36" s="65"/>
      <c r="J36" s="67"/>
      <c r="K36" s="65"/>
      <c r="L36" s="115" t="s">
        <v>38</v>
      </c>
    </row>
    <row r="37" spans="1:12" x14ac:dyDescent="0.25">
      <c r="A37" s="95" t="s">
        <v>39</v>
      </c>
      <c r="B37" s="14" t="s">
        <v>34</v>
      </c>
      <c r="C37" s="66" t="s">
        <v>40</v>
      </c>
      <c r="D37" s="67">
        <v>2000</v>
      </c>
      <c r="E37" s="65">
        <f>D37</f>
        <v>2000</v>
      </c>
      <c r="F37" s="67"/>
      <c r="G37" s="65"/>
      <c r="H37" s="67"/>
      <c r="I37" s="65"/>
      <c r="J37" s="67"/>
      <c r="K37" s="65"/>
      <c r="L37" s="115"/>
    </row>
    <row r="38" spans="1:12" ht="45" x14ac:dyDescent="0.25">
      <c r="A38" s="96" t="s">
        <v>41</v>
      </c>
      <c r="B38" s="12" t="s">
        <v>42</v>
      </c>
      <c r="C38" s="12" t="s">
        <v>43</v>
      </c>
      <c r="D38" s="67">
        <v>5000</v>
      </c>
      <c r="E38" s="65">
        <v>5000</v>
      </c>
      <c r="F38" s="67">
        <v>5000</v>
      </c>
      <c r="G38" s="65">
        <v>5000</v>
      </c>
      <c r="H38" s="67">
        <v>5000</v>
      </c>
      <c r="I38" s="65">
        <v>5000</v>
      </c>
      <c r="J38" s="67">
        <v>5000</v>
      </c>
      <c r="K38" s="65">
        <v>5000</v>
      </c>
      <c r="L38" s="78" t="s">
        <v>44</v>
      </c>
    </row>
    <row r="39" spans="1:12" ht="90" x14ac:dyDescent="0.25">
      <c r="A39" s="95" t="s">
        <v>45</v>
      </c>
      <c r="B39" s="14" t="s">
        <v>42</v>
      </c>
      <c r="C39" s="66" t="s">
        <v>46</v>
      </c>
      <c r="D39" s="67">
        <v>700</v>
      </c>
      <c r="E39" s="65"/>
      <c r="F39" s="67">
        <v>700</v>
      </c>
      <c r="G39" s="65"/>
      <c r="H39" s="67"/>
      <c r="I39" s="65"/>
      <c r="J39" s="67"/>
      <c r="K39" s="65"/>
      <c r="L39" s="120" t="s">
        <v>47</v>
      </c>
    </row>
    <row r="40" spans="1:12" ht="45" x14ac:dyDescent="0.25">
      <c r="A40" s="97" t="s">
        <v>49</v>
      </c>
      <c r="B40" s="121" t="s">
        <v>50</v>
      </c>
      <c r="C40" s="24" t="s">
        <v>51</v>
      </c>
      <c r="D40" s="67">
        <v>980</v>
      </c>
      <c r="E40" s="65">
        <v>980</v>
      </c>
      <c r="F40" s="67">
        <v>980</v>
      </c>
      <c r="G40" s="65">
        <v>980</v>
      </c>
      <c r="H40" s="67">
        <v>980</v>
      </c>
      <c r="I40" s="65">
        <v>980</v>
      </c>
      <c r="J40" s="67">
        <v>980</v>
      </c>
      <c r="K40" s="65">
        <v>980</v>
      </c>
      <c r="L40" s="85" t="s">
        <v>52</v>
      </c>
    </row>
    <row r="41" spans="1:12" ht="45" x14ac:dyDescent="0.25">
      <c r="A41" s="95" t="s">
        <v>54</v>
      </c>
      <c r="B41" s="14" t="s">
        <v>55</v>
      </c>
      <c r="C41" s="122" t="s">
        <v>56</v>
      </c>
      <c r="D41" s="67">
        <v>41</v>
      </c>
      <c r="E41" s="65">
        <f>D41</f>
        <v>41</v>
      </c>
      <c r="F41" s="113"/>
      <c r="G41" s="65"/>
      <c r="H41" s="113"/>
      <c r="I41" s="65"/>
      <c r="J41" s="113"/>
      <c r="K41" s="65"/>
      <c r="L41" s="81" t="s">
        <v>57</v>
      </c>
    </row>
    <row r="42" spans="1:12" ht="60" x14ac:dyDescent="0.25">
      <c r="A42" s="95" t="s">
        <v>58</v>
      </c>
      <c r="B42" s="14" t="s">
        <v>55</v>
      </c>
      <c r="C42" s="122" t="s">
        <v>59</v>
      </c>
      <c r="D42" s="67"/>
      <c r="E42" s="65"/>
      <c r="F42" s="113">
        <v>1000</v>
      </c>
      <c r="G42" s="65"/>
      <c r="H42" s="113"/>
      <c r="I42" s="65"/>
      <c r="J42" s="113"/>
      <c r="K42" s="65"/>
      <c r="L42" s="123" t="s">
        <v>60</v>
      </c>
    </row>
    <row r="43" spans="1:12" ht="30" x14ac:dyDescent="0.25">
      <c r="A43" s="95" t="s">
        <v>61</v>
      </c>
      <c r="B43" s="14" t="s">
        <v>55</v>
      </c>
      <c r="C43" s="66" t="s">
        <v>62</v>
      </c>
      <c r="D43" s="67">
        <v>1500</v>
      </c>
      <c r="E43" s="65">
        <f t="shared" ref="E43:E48" si="4">D43</f>
        <v>1500</v>
      </c>
      <c r="F43" s="113"/>
      <c r="G43" s="65"/>
      <c r="H43" s="113"/>
      <c r="I43" s="65"/>
      <c r="J43" s="113"/>
      <c r="K43" s="65"/>
      <c r="L43" s="123" t="s">
        <v>63</v>
      </c>
    </row>
    <row r="44" spans="1:12" ht="60" x14ac:dyDescent="0.25">
      <c r="A44" s="95" t="s">
        <v>64</v>
      </c>
      <c r="B44" s="14" t="s">
        <v>55</v>
      </c>
      <c r="C44" s="66" t="s">
        <v>65</v>
      </c>
      <c r="D44" s="67">
        <v>1250</v>
      </c>
      <c r="E44" s="65">
        <f t="shared" si="4"/>
        <v>1250</v>
      </c>
      <c r="F44" s="67"/>
      <c r="G44" s="65"/>
      <c r="H44" s="67"/>
      <c r="I44" s="65"/>
      <c r="J44" s="67"/>
      <c r="K44" s="65"/>
      <c r="L44" s="123" t="s">
        <v>66</v>
      </c>
    </row>
    <row r="45" spans="1:12" ht="165.75" customHeight="1" x14ac:dyDescent="0.25">
      <c r="A45" s="95" t="s">
        <v>67</v>
      </c>
      <c r="B45" s="14" t="s">
        <v>53</v>
      </c>
      <c r="C45" s="66" t="s">
        <v>68</v>
      </c>
      <c r="D45" s="67">
        <v>250</v>
      </c>
      <c r="E45" s="65">
        <f t="shared" si="4"/>
        <v>250</v>
      </c>
      <c r="F45" s="67"/>
      <c r="G45" s="65"/>
      <c r="H45" s="67"/>
      <c r="I45" s="65"/>
      <c r="J45" s="67"/>
      <c r="K45" s="65"/>
      <c r="L45" s="123" t="s">
        <v>69</v>
      </c>
    </row>
    <row r="46" spans="1:12" ht="150" x14ac:dyDescent="0.25">
      <c r="A46" s="95" t="s">
        <v>70</v>
      </c>
      <c r="B46" s="14" t="s">
        <v>55</v>
      </c>
      <c r="C46" s="14" t="s">
        <v>71</v>
      </c>
      <c r="D46" s="67">
        <v>1000</v>
      </c>
      <c r="E46" s="65">
        <f t="shared" si="4"/>
        <v>1000</v>
      </c>
      <c r="F46" s="67"/>
      <c r="G46" s="65"/>
      <c r="H46" s="67"/>
      <c r="I46" s="65"/>
      <c r="J46" s="67"/>
      <c r="K46" s="65"/>
      <c r="L46" s="123" t="s">
        <v>72</v>
      </c>
    </row>
    <row r="47" spans="1:12" ht="105" x14ac:dyDescent="0.25">
      <c r="A47" s="95" t="s">
        <v>73</v>
      </c>
      <c r="B47" s="14" t="s">
        <v>55</v>
      </c>
      <c r="C47" s="66" t="s">
        <v>74</v>
      </c>
      <c r="D47" s="67">
        <v>1000</v>
      </c>
      <c r="E47" s="65">
        <f t="shared" si="4"/>
        <v>1000</v>
      </c>
      <c r="F47" s="67"/>
      <c r="G47" s="65"/>
      <c r="H47" s="67"/>
      <c r="I47" s="65"/>
      <c r="J47" s="67"/>
      <c r="K47" s="65"/>
      <c r="L47" s="123" t="s">
        <v>75</v>
      </c>
    </row>
    <row r="48" spans="1:12" ht="165" x14ac:dyDescent="0.25">
      <c r="A48" s="95" t="s">
        <v>76</v>
      </c>
      <c r="B48" s="14" t="s">
        <v>55</v>
      </c>
      <c r="C48" s="66" t="s">
        <v>77</v>
      </c>
      <c r="D48" s="67">
        <v>1000</v>
      </c>
      <c r="E48" s="65">
        <f t="shared" si="4"/>
        <v>1000</v>
      </c>
      <c r="F48" s="67"/>
      <c r="G48" s="65"/>
      <c r="H48" s="67"/>
      <c r="I48" s="65"/>
      <c r="J48" s="67"/>
      <c r="K48" s="65"/>
      <c r="L48" s="123" t="s">
        <v>78</v>
      </c>
    </row>
    <row r="49" spans="1:12" ht="90" x14ac:dyDescent="0.25">
      <c r="A49" s="98" t="s">
        <v>76</v>
      </c>
      <c r="B49" s="118" t="s">
        <v>55</v>
      </c>
      <c r="C49" s="118" t="s">
        <v>79</v>
      </c>
      <c r="D49" s="67"/>
      <c r="E49" s="65"/>
      <c r="F49" s="67">
        <v>800</v>
      </c>
      <c r="G49" s="65"/>
      <c r="H49" s="67"/>
      <c r="I49" s="65"/>
      <c r="J49" s="67"/>
      <c r="K49" s="65"/>
      <c r="L49" s="123" t="s">
        <v>80</v>
      </c>
    </row>
    <row r="50" spans="1:12" ht="135" x14ac:dyDescent="0.25">
      <c r="A50" s="98" t="s">
        <v>76</v>
      </c>
      <c r="B50" s="118" t="s">
        <v>55</v>
      </c>
      <c r="C50" s="66" t="s">
        <v>81</v>
      </c>
      <c r="D50" s="67"/>
      <c r="E50" s="65"/>
      <c r="F50" s="67">
        <v>280</v>
      </c>
      <c r="G50" s="65"/>
      <c r="H50" s="67"/>
      <c r="I50" s="65"/>
      <c r="J50" s="67"/>
      <c r="K50" s="65"/>
      <c r="L50" s="123" t="s">
        <v>82</v>
      </c>
    </row>
    <row r="51" spans="1:12" ht="120" x14ac:dyDescent="0.25">
      <c r="A51" s="99" t="s">
        <v>83</v>
      </c>
      <c r="B51" s="23" t="s">
        <v>84</v>
      </c>
      <c r="C51" s="23" t="s">
        <v>85</v>
      </c>
      <c r="D51" s="64">
        <v>4000</v>
      </c>
      <c r="E51" s="65"/>
      <c r="F51" s="64">
        <v>31000</v>
      </c>
      <c r="G51" s="65"/>
      <c r="H51" s="64"/>
      <c r="I51" s="65"/>
      <c r="J51" s="64"/>
      <c r="K51" s="65"/>
      <c r="L51" s="124" t="s">
        <v>86</v>
      </c>
    </row>
    <row r="52" spans="1:12" ht="90" x14ac:dyDescent="0.25">
      <c r="A52" s="100" t="s">
        <v>83</v>
      </c>
      <c r="B52" s="23" t="s">
        <v>84</v>
      </c>
      <c r="C52" s="117" t="s">
        <v>87</v>
      </c>
      <c r="D52" s="64"/>
      <c r="E52" s="65"/>
      <c r="F52" s="64">
        <v>7000</v>
      </c>
      <c r="G52" s="65"/>
      <c r="H52" s="64"/>
      <c r="I52" s="65"/>
      <c r="J52" s="64"/>
      <c r="K52" s="65"/>
      <c r="L52" s="124" t="s">
        <v>88</v>
      </c>
    </row>
    <row r="53" spans="1:12" ht="90" x14ac:dyDescent="0.25">
      <c r="A53" s="100" t="s">
        <v>83</v>
      </c>
      <c r="B53" s="23" t="s">
        <v>84</v>
      </c>
      <c r="C53" s="117" t="s">
        <v>89</v>
      </c>
      <c r="D53" s="64">
        <v>2650</v>
      </c>
      <c r="E53" s="65">
        <f>D53</f>
        <v>2650</v>
      </c>
      <c r="F53" s="64"/>
      <c r="G53" s="65"/>
      <c r="H53" s="64"/>
      <c r="I53" s="65"/>
      <c r="J53" s="64"/>
      <c r="K53" s="65"/>
      <c r="L53" s="124" t="s">
        <v>90</v>
      </c>
    </row>
    <row r="54" spans="1:12" ht="60" x14ac:dyDescent="0.25">
      <c r="A54" s="100" t="s">
        <v>83</v>
      </c>
      <c r="B54" s="23" t="s">
        <v>84</v>
      </c>
      <c r="C54" s="117" t="s">
        <v>91</v>
      </c>
      <c r="D54" s="64">
        <v>6000</v>
      </c>
      <c r="E54" s="65"/>
      <c r="F54" s="64">
        <v>20000</v>
      </c>
      <c r="G54" s="65"/>
      <c r="H54" s="64"/>
      <c r="I54" s="65"/>
      <c r="J54" s="64"/>
      <c r="K54" s="65"/>
      <c r="L54" s="124" t="s">
        <v>92</v>
      </c>
    </row>
    <row r="55" spans="1:12" ht="90" x14ac:dyDescent="0.25">
      <c r="A55" s="100" t="s">
        <v>83</v>
      </c>
      <c r="B55" s="23" t="s">
        <v>84</v>
      </c>
      <c r="C55" s="117" t="s">
        <v>93</v>
      </c>
      <c r="D55" s="64">
        <v>2300</v>
      </c>
      <c r="E55" s="65">
        <f>D55</f>
        <v>2300</v>
      </c>
      <c r="F55" s="64"/>
      <c r="G55" s="65"/>
      <c r="H55" s="64"/>
      <c r="I55" s="65"/>
      <c r="J55" s="64"/>
      <c r="K55" s="65"/>
      <c r="L55" s="124" t="s">
        <v>94</v>
      </c>
    </row>
    <row r="56" spans="1:12" ht="60" x14ac:dyDescent="0.25">
      <c r="A56" s="100" t="s">
        <v>83</v>
      </c>
      <c r="B56" s="23" t="s">
        <v>84</v>
      </c>
      <c r="C56" s="117" t="s">
        <v>95</v>
      </c>
      <c r="D56" s="64">
        <v>1500</v>
      </c>
      <c r="E56" s="65">
        <f>D56</f>
        <v>1500</v>
      </c>
      <c r="F56" s="64"/>
      <c r="G56" s="65"/>
      <c r="H56" s="64"/>
      <c r="I56" s="65"/>
      <c r="J56" s="64"/>
      <c r="K56" s="65"/>
      <c r="L56" s="124" t="s">
        <v>96</v>
      </c>
    </row>
    <row r="57" spans="1:12" ht="105" x14ac:dyDescent="0.25">
      <c r="A57" s="100" t="s">
        <v>83</v>
      </c>
      <c r="B57" s="23" t="s">
        <v>84</v>
      </c>
      <c r="C57" s="117" t="s">
        <v>97</v>
      </c>
      <c r="D57" s="64">
        <v>0</v>
      </c>
      <c r="E57" s="65"/>
      <c r="F57" s="64"/>
      <c r="G57" s="65"/>
      <c r="H57" s="64"/>
      <c r="I57" s="65"/>
      <c r="J57" s="64"/>
      <c r="K57" s="65"/>
      <c r="L57" s="124" t="s">
        <v>98</v>
      </c>
    </row>
    <row r="58" spans="1:12" x14ac:dyDescent="0.25">
      <c r="A58" s="250" t="s">
        <v>83</v>
      </c>
      <c r="B58" s="254" t="s">
        <v>84</v>
      </c>
      <c r="C58" s="60" t="s">
        <v>101</v>
      </c>
      <c r="D58" s="113">
        <v>5100</v>
      </c>
      <c r="E58" s="65">
        <f>D58</f>
        <v>5100</v>
      </c>
      <c r="F58" s="67"/>
      <c r="G58" s="65"/>
      <c r="H58" s="67"/>
      <c r="I58" s="65"/>
      <c r="J58" s="67"/>
      <c r="K58" s="65"/>
      <c r="L58" s="115" t="s">
        <v>102</v>
      </c>
    </row>
    <row r="59" spans="1:12" ht="75" x14ac:dyDescent="0.25">
      <c r="A59" s="250"/>
      <c r="B59" s="254"/>
      <c r="C59" s="61" t="s">
        <v>104</v>
      </c>
      <c r="D59" s="67"/>
      <c r="E59" s="65"/>
      <c r="F59" s="67">
        <v>5000</v>
      </c>
      <c r="G59" s="65"/>
      <c r="H59" s="67">
        <v>45000</v>
      </c>
      <c r="I59" s="65"/>
      <c r="J59" s="67"/>
      <c r="K59" s="65"/>
      <c r="L59" s="115" t="s">
        <v>105</v>
      </c>
    </row>
    <row r="60" spans="1:12" ht="30" x14ac:dyDescent="0.25">
      <c r="A60" s="250"/>
      <c r="B60" s="254"/>
      <c r="C60" s="61" t="s">
        <v>106</v>
      </c>
      <c r="D60" s="113">
        <v>19100</v>
      </c>
      <c r="E60" s="65">
        <f>D60</f>
        <v>19100</v>
      </c>
      <c r="F60" s="67"/>
      <c r="G60" s="65"/>
      <c r="H60" s="67"/>
      <c r="I60" s="65"/>
      <c r="J60" s="67"/>
      <c r="K60" s="65"/>
      <c r="L60" s="115" t="s">
        <v>107</v>
      </c>
    </row>
    <row r="61" spans="1:12" x14ac:dyDescent="0.25">
      <c r="A61" s="250"/>
      <c r="B61" s="254"/>
      <c r="C61" s="61" t="s">
        <v>205</v>
      </c>
      <c r="D61" s="113"/>
      <c r="E61" s="65"/>
      <c r="F61" s="67">
        <v>30000</v>
      </c>
      <c r="G61" s="65"/>
      <c r="H61" s="67"/>
      <c r="I61" s="65"/>
      <c r="J61" s="67"/>
      <c r="K61" s="65"/>
      <c r="L61" s="115"/>
    </row>
    <row r="62" spans="1:12" x14ac:dyDescent="0.25">
      <c r="A62" s="250"/>
      <c r="B62" s="254"/>
      <c r="C62" s="61" t="s">
        <v>206</v>
      </c>
      <c r="D62" s="113"/>
      <c r="E62" s="65"/>
      <c r="F62" s="67">
        <v>29700</v>
      </c>
      <c r="G62" s="65"/>
      <c r="H62" s="67"/>
      <c r="I62" s="65"/>
      <c r="J62" s="67"/>
      <c r="K62" s="65"/>
      <c r="L62" s="115"/>
    </row>
    <row r="63" spans="1:12" ht="30" x14ac:dyDescent="0.25">
      <c r="A63" s="250"/>
      <c r="B63" s="254"/>
      <c r="C63" s="61" t="s">
        <v>108</v>
      </c>
      <c r="D63" s="56">
        <v>2000</v>
      </c>
      <c r="E63" s="50">
        <f>D63</f>
        <v>2000</v>
      </c>
      <c r="F63" s="67"/>
      <c r="G63" s="65"/>
      <c r="H63" s="67"/>
      <c r="I63" s="65"/>
      <c r="J63" s="67"/>
      <c r="K63" s="65"/>
      <c r="L63" s="115" t="s">
        <v>109</v>
      </c>
    </row>
    <row r="64" spans="1:12" x14ac:dyDescent="0.25">
      <c r="A64" s="250"/>
      <c r="B64" s="254"/>
      <c r="C64" s="62" t="s">
        <v>110</v>
      </c>
      <c r="D64" s="67">
        <v>2420</v>
      </c>
      <c r="E64" s="65">
        <f>D64</f>
        <v>2420</v>
      </c>
      <c r="F64" s="67"/>
      <c r="G64" s="65"/>
      <c r="H64" s="67"/>
      <c r="I64" s="65"/>
      <c r="J64" s="67"/>
      <c r="K64" s="65"/>
      <c r="L64" s="115"/>
    </row>
    <row r="65" spans="1:12" x14ac:dyDescent="0.25">
      <c r="A65" s="250"/>
      <c r="B65" s="254"/>
      <c r="C65" s="62" t="s">
        <v>111</v>
      </c>
      <c r="D65" s="67">
        <v>2420</v>
      </c>
      <c r="E65" s="65">
        <f>D65</f>
        <v>2420</v>
      </c>
      <c r="F65" s="67"/>
      <c r="G65" s="65"/>
      <c r="H65" s="67"/>
      <c r="I65" s="65"/>
      <c r="J65" s="67"/>
      <c r="K65" s="65"/>
      <c r="L65" s="115"/>
    </row>
    <row r="66" spans="1:12" x14ac:dyDescent="0.25">
      <c r="A66" s="250"/>
      <c r="B66" s="254"/>
      <c r="C66" s="118" t="s">
        <v>112</v>
      </c>
      <c r="D66" s="67"/>
      <c r="E66" s="65"/>
      <c r="F66" s="67">
        <v>1210</v>
      </c>
      <c r="G66" s="65"/>
      <c r="H66" s="67"/>
      <c r="I66" s="65"/>
      <c r="J66" s="67"/>
      <c r="K66" s="65"/>
      <c r="L66" s="115"/>
    </row>
    <row r="67" spans="1:12" x14ac:dyDescent="0.25">
      <c r="A67" s="250"/>
      <c r="B67" s="254"/>
      <c r="C67" s="118" t="s">
        <v>113</v>
      </c>
      <c r="D67" s="67"/>
      <c r="E67" s="65"/>
      <c r="F67" s="67">
        <v>1210</v>
      </c>
      <c r="G67" s="65"/>
      <c r="H67" s="67"/>
      <c r="I67" s="65"/>
      <c r="J67" s="67"/>
      <c r="K67" s="65"/>
      <c r="L67" s="115"/>
    </row>
    <row r="68" spans="1:12" ht="105" x14ac:dyDescent="0.25">
      <c r="A68" s="101" t="s">
        <v>114</v>
      </c>
      <c r="B68" s="13" t="s">
        <v>115</v>
      </c>
      <c r="C68" s="63" t="s">
        <v>116</v>
      </c>
      <c r="D68" s="67">
        <v>2000</v>
      </c>
      <c r="E68" s="65">
        <v>2000</v>
      </c>
      <c r="F68" s="67">
        <v>2000</v>
      </c>
      <c r="G68" s="65">
        <v>2000</v>
      </c>
      <c r="H68" s="67">
        <v>2000</v>
      </c>
      <c r="I68" s="65">
        <v>2000</v>
      </c>
      <c r="J68" s="67">
        <v>2000</v>
      </c>
      <c r="K68" s="65">
        <v>2000</v>
      </c>
      <c r="L68" s="78" t="s">
        <v>117</v>
      </c>
    </row>
    <row r="69" spans="1:12" ht="150" x14ac:dyDescent="0.25">
      <c r="A69" s="101" t="s">
        <v>114</v>
      </c>
      <c r="B69" s="13" t="s">
        <v>118</v>
      </c>
      <c r="C69" s="63" t="s">
        <v>119</v>
      </c>
      <c r="D69" s="64">
        <v>100</v>
      </c>
      <c r="E69" s="65"/>
      <c r="F69" s="64">
        <v>100</v>
      </c>
      <c r="G69" s="65"/>
      <c r="H69" s="64">
        <v>100</v>
      </c>
      <c r="I69" s="65"/>
      <c r="J69" s="64">
        <v>100</v>
      </c>
      <c r="K69" s="65"/>
      <c r="L69" s="78" t="s">
        <v>120</v>
      </c>
    </row>
    <row r="70" spans="1:12" ht="120" x14ac:dyDescent="0.25">
      <c r="A70" s="95" t="s">
        <v>114</v>
      </c>
      <c r="B70" s="14" t="s">
        <v>115</v>
      </c>
      <c r="C70" s="66" t="s">
        <v>121</v>
      </c>
      <c r="D70" s="67">
        <v>600</v>
      </c>
      <c r="E70" s="65"/>
      <c r="F70" s="67">
        <v>600</v>
      </c>
      <c r="G70" s="65"/>
      <c r="H70" s="67">
        <v>600</v>
      </c>
      <c r="I70" s="65"/>
      <c r="J70" s="67">
        <v>600</v>
      </c>
      <c r="K70" s="65"/>
      <c r="L70" s="81" t="s">
        <v>122</v>
      </c>
    </row>
    <row r="71" spans="1:12" ht="165" x14ac:dyDescent="0.25">
      <c r="A71" s="101" t="s">
        <v>114</v>
      </c>
      <c r="B71" s="12" t="s">
        <v>123</v>
      </c>
      <c r="C71" s="63" t="s">
        <v>124</v>
      </c>
      <c r="D71" s="113">
        <v>2000</v>
      </c>
      <c r="E71" s="65">
        <v>2000</v>
      </c>
      <c r="F71" s="113">
        <v>3000</v>
      </c>
      <c r="G71" s="65">
        <v>3000</v>
      </c>
      <c r="H71" s="113">
        <v>3000</v>
      </c>
      <c r="I71" s="65">
        <v>3000</v>
      </c>
      <c r="J71" s="113">
        <v>3000</v>
      </c>
      <c r="K71" s="65">
        <v>3000</v>
      </c>
      <c r="L71" s="80" t="s">
        <v>125</v>
      </c>
    </row>
    <row r="72" spans="1:12" ht="30" x14ac:dyDescent="0.25">
      <c r="A72" s="96" t="s">
        <v>114</v>
      </c>
      <c r="B72" s="12" t="s">
        <v>123</v>
      </c>
      <c r="C72" s="66" t="s">
        <v>126</v>
      </c>
      <c r="D72" s="68">
        <v>1000</v>
      </c>
      <c r="E72" s="50">
        <v>1000</v>
      </c>
      <c r="F72" s="68">
        <v>1000</v>
      </c>
      <c r="G72" s="50">
        <v>1000</v>
      </c>
      <c r="H72" s="68">
        <v>1000</v>
      </c>
      <c r="I72" s="50">
        <v>1000</v>
      </c>
      <c r="J72" s="68">
        <v>1000</v>
      </c>
      <c r="K72" s="50">
        <v>1000</v>
      </c>
      <c r="L72" s="249" t="s">
        <v>127</v>
      </c>
    </row>
    <row r="73" spans="1:12" ht="30" x14ac:dyDescent="0.25">
      <c r="A73" s="95" t="s">
        <v>114</v>
      </c>
      <c r="B73" s="12" t="s">
        <v>123</v>
      </c>
      <c r="C73" s="66" t="s">
        <v>128</v>
      </c>
      <c r="D73" s="67">
        <v>1500</v>
      </c>
      <c r="E73" s="65">
        <v>1500</v>
      </c>
      <c r="F73" s="67">
        <v>1500</v>
      </c>
      <c r="G73" s="65">
        <v>1500</v>
      </c>
      <c r="H73" s="67">
        <v>1500</v>
      </c>
      <c r="I73" s="65">
        <v>1500</v>
      </c>
      <c r="J73" s="67">
        <v>1500</v>
      </c>
      <c r="K73" s="65">
        <v>1500</v>
      </c>
      <c r="L73" s="249"/>
    </row>
    <row r="74" spans="1:12" x14ac:dyDescent="0.25">
      <c r="A74" s="95" t="s">
        <v>114</v>
      </c>
      <c r="B74" s="13" t="s">
        <v>118</v>
      </c>
      <c r="C74" s="66" t="s">
        <v>129</v>
      </c>
      <c r="D74" s="67">
        <v>1000</v>
      </c>
      <c r="E74" s="65"/>
      <c r="F74" s="67">
        <v>1000</v>
      </c>
      <c r="G74" s="65"/>
      <c r="H74" s="67">
        <v>1000</v>
      </c>
      <c r="I74" s="65"/>
      <c r="J74" s="67">
        <v>1000</v>
      </c>
      <c r="K74" s="65"/>
      <c r="L74" s="81"/>
    </row>
    <row r="75" spans="1:12" s="20" customFormat="1" ht="30" x14ac:dyDescent="0.25">
      <c r="A75" s="250" t="s">
        <v>130</v>
      </c>
      <c r="B75" s="22" t="s">
        <v>131</v>
      </c>
      <c r="C75" s="54" t="s">
        <v>132</v>
      </c>
      <c r="D75" s="55">
        <v>200</v>
      </c>
      <c r="E75" s="50">
        <v>200</v>
      </c>
      <c r="F75" s="56">
        <v>200</v>
      </c>
      <c r="G75" s="50">
        <v>200</v>
      </c>
      <c r="H75" s="56">
        <v>200</v>
      </c>
      <c r="I75" s="50">
        <v>200</v>
      </c>
      <c r="J75" s="56">
        <v>200</v>
      </c>
      <c r="K75" s="50">
        <v>200</v>
      </c>
      <c r="L75" s="82"/>
    </row>
    <row r="76" spans="1:12" ht="42" customHeight="1" x14ac:dyDescent="0.25">
      <c r="A76" s="250"/>
      <c r="B76" s="14" t="s">
        <v>133</v>
      </c>
      <c r="C76" s="117" t="s">
        <v>134</v>
      </c>
      <c r="D76" s="67">
        <v>40</v>
      </c>
      <c r="E76" s="65">
        <v>40</v>
      </c>
      <c r="F76" s="67">
        <v>40</v>
      </c>
      <c r="G76" s="65">
        <v>40</v>
      </c>
      <c r="H76" s="67">
        <v>40</v>
      </c>
      <c r="I76" s="65">
        <v>40</v>
      </c>
      <c r="J76" s="67">
        <v>40</v>
      </c>
      <c r="K76" s="65">
        <v>40</v>
      </c>
      <c r="L76" s="115"/>
    </row>
    <row r="77" spans="1:12" s="20" customFormat="1" ht="90" x14ac:dyDescent="0.25">
      <c r="A77" s="250"/>
      <c r="B77" s="14" t="s">
        <v>135</v>
      </c>
      <c r="C77" s="63" t="s">
        <v>136</v>
      </c>
      <c r="D77" s="67">
        <v>8560</v>
      </c>
      <c r="E77" s="65">
        <v>8560</v>
      </c>
      <c r="F77" s="67">
        <v>1800</v>
      </c>
      <c r="G77" s="65">
        <v>1800</v>
      </c>
      <c r="H77" s="67">
        <v>1800</v>
      </c>
      <c r="I77" s="65">
        <v>1800</v>
      </c>
      <c r="J77" s="67">
        <v>1800</v>
      </c>
      <c r="K77" s="65">
        <v>1800</v>
      </c>
      <c r="L77" s="115" t="s">
        <v>137</v>
      </c>
    </row>
    <row r="78" spans="1:12" x14ac:dyDescent="0.25">
      <c r="A78" s="250"/>
      <c r="B78" s="14" t="s">
        <v>138</v>
      </c>
      <c r="C78" s="63" t="s">
        <v>139</v>
      </c>
      <c r="D78" s="67">
        <v>200</v>
      </c>
      <c r="E78" s="65"/>
      <c r="F78" s="67">
        <v>200</v>
      </c>
      <c r="G78" s="65"/>
      <c r="H78" s="67">
        <v>200</v>
      </c>
      <c r="I78" s="65"/>
      <c r="J78" s="67">
        <v>200</v>
      </c>
      <c r="K78" s="65"/>
      <c r="L78" s="115"/>
    </row>
    <row r="79" spans="1:12" ht="45" x14ac:dyDescent="0.25">
      <c r="A79" s="250"/>
      <c r="B79" s="14" t="s">
        <v>140</v>
      </c>
      <c r="C79" s="63" t="s">
        <v>141</v>
      </c>
      <c r="D79" s="67">
        <v>5000</v>
      </c>
      <c r="E79" s="65"/>
      <c r="F79" s="67">
        <v>5000</v>
      </c>
      <c r="G79" s="65"/>
      <c r="H79" s="67"/>
      <c r="I79" s="65"/>
      <c r="J79" s="67"/>
      <c r="K79" s="65"/>
      <c r="L79" s="83"/>
    </row>
    <row r="80" spans="1:12" ht="30" x14ac:dyDescent="0.25">
      <c r="A80" s="250"/>
      <c r="B80" s="14" t="s">
        <v>142</v>
      </c>
      <c r="C80" s="117" t="s">
        <v>143</v>
      </c>
      <c r="D80" s="113">
        <v>1900</v>
      </c>
      <c r="E80" s="65">
        <f>D80</f>
        <v>1900</v>
      </c>
      <c r="F80" s="67"/>
      <c r="G80" s="65"/>
      <c r="H80" s="67"/>
      <c r="I80" s="65"/>
      <c r="J80" s="67"/>
      <c r="K80" s="65"/>
      <c r="L80" s="115"/>
    </row>
    <row r="81" spans="1:12" x14ac:dyDescent="0.25">
      <c r="A81" s="250"/>
      <c r="B81" s="14" t="s">
        <v>142</v>
      </c>
      <c r="C81" s="63" t="s">
        <v>144</v>
      </c>
      <c r="D81" s="113">
        <v>1250</v>
      </c>
      <c r="E81" s="65">
        <f>D81</f>
        <v>1250</v>
      </c>
      <c r="F81" s="67"/>
      <c r="G81" s="65"/>
      <c r="H81" s="67"/>
      <c r="I81" s="65"/>
      <c r="J81" s="67"/>
      <c r="K81" s="65"/>
      <c r="L81" s="115"/>
    </row>
    <row r="82" spans="1:12" ht="75" x14ac:dyDescent="0.25">
      <c r="A82" s="250" t="s">
        <v>145</v>
      </c>
      <c r="B82" s="14" t="s">
        <v>7</v>
      </c>
      <c r="C82" s="57" t="s">
        <v>146</v>
      </c>
      <c r="D82" s="113">
        <v>1000</v>
      </c>
      <c r="E82" s="65"/>
      <c r="F82" s="113">
        <v>9000</v>
      </c>
      <c r="G82" s="65"/>
      <c r="H82" s="67"/>
      <c r="I82" s="65"/>
      <c r="J82" s="67"/>
      <c r="K82" s="65"/>
      <c r="L82" s="115" t="s">
        <v>147</v>
      </c>
    </row>
    <row r="83" spans="1:12" ht="75" x14ac:dyDescent="0.25">
      <c r="A83" s="250"/>
      <c r="B83" s="14" t="s">
        <v>6</v>
      </c>
      <c r="C83" s="57" t="s">
        <v>148</v>
      </c>
      <c r="D83" s="55">
        <v>29500</v>
      </c>
      <c r="E83" s="50">
        <f>D83</f>
        <v>29500</v>
      </c>
      <c r="F83" s="69"/>
      <c r="G83" s="52"/>
      <c r="H83" s="69"/>
      <c r="I83" s="52"/>
      <c r="J83" s="69"/>
      <c r="K83" s="52"/>
      <c r="L83" s="115" t="s">
        <v>149</v>
      </c>
    </row>
    <row r="84" spans="1:12" ht="45" x14ac:dyDescent="0.25">
      <c r="A84" s="106" t="s">
        <v>150</v>
      </c>
      <c r="B84" s="22" t="s">
        <v>7</v>
      </c>
      <c r="C84" s="57" t="s">
        <v>151</v>
      </c>
      <c r="D84" s="113">
        <v>700</v>
      </c>
      <c r="E84" s="65">
        <f>D84</f>
        <v>700</v>
      </c>
      <c r="F84" s="113"/>
      <c r="G84" s="65"/>
      <c r="H84" s="113"/>
      <c r="I84" s="65"/>
      <c r="J84" s="113"/>
      <c r="K84" s="65"/>
      <c r="L84" s="115"/>
    </row>
    <row r="85" spans="1:12" ht="90" x14ac:dyDescent="0.25">
      <c r="A85" s="250" t="s">
        <v>152</v>
      </c>
      <c r="B85" s="14" t="s">
        <v>7</v>
      </c>
      <c r="C85" s="66" t="s">
        <v>153</v>
      </c>
      <c r="D85" s="67">
        <v>5900</v>
      </c>
      <c r="E85" s="65">
        <f>D85</f>
        <v>5900</v>
      </c>
      <c r="F85" s="67"/>
      <c r="G85" s="65"/>
      <c r="H85" s="67"/>
      <c r="I85" s="65"/>
      <c r="J85" s="67"/>
      <c r="K85" s="65"/>
      <c r="L85" s="115" t="s">
        <v>154</v>
      </c>
    </row>
    <row r="86" spans="1:12" x14ac:dyDescent="0.25">
      <c r="A86" s="250"/>
      <c r="B86" s="14" t="s">
        <v>155</v>
      </c>
      <c r="C86" s="66" t="s">
        <v>156</v>
      </c>
      <c r="D86" s="56">
        <v>80</v>
      </c>
      <c r="E86" s="50"/>
      <c r="F86" s="56">
        <v>80</v>
      </c>
      <c r="G86" s="50"/>
      <c r="H86" s="56">
        <v>80</v>
      </c>
      <c r="I86" s="50"/>
      <c r="J86" s="56">
        <v>80</v>
      </c>
      <c r="K86" s="50"/>
      <c r="L86" s="115"/>
    </row>
    <row r="87" spans="1:12" ht="45" x14ac:dyDescent="0.25">
      <c r="A87" s="250"/>
      <c r="B87" s="22" t="s">
        <v>6</v>
      </c>
      <c r="C87" s="57" t="s">
        <v>157</v>
      </c>
      <c r="D87" s="56">
        <v>450</v>
      </c>
      <c r="E87" s="50">
        <f>D87</f>
        <v>450</v>
      </c>
      <c r="F87" s="56"/>
      <c r="G87" s="50"/>
      <c r="H87" s="56"/>
      <c r="I87" s="50"/>
      <c r="J87" s="56"/>
      <c r="K87" s="50"/>
      <c r="L87" s="82"/>
    </row>
    <row r="88" spans="1:12" ht="105" x14ac:dyDescent="0.25">
      <c r="A88" s="250"/>
      <c r="B88" s="14" t="s">
        <v>155</v>
      </c>
      <c r="C88" s="66" t="s">
        <v>158</v>
      </c>
      <c r="D88" s="56">
        <v>2500</v>
      </c>
      <c r="E88" s="50">
        <v>2500</v>
      </c>
      <c r="F88" s="56">
        <v>2500</v>
      </c>
      <c r="G88" s="50"/>
      <c r="H88" s="56">
        <v>2500</v>
      </c>
      <c r="I88" s="50"/>
      <c r="J88" s="56">
        <v>2500</v>
      </c>
      <c r="K88" s="50"/>
      <c r="L88" s="115"/>
    </row>
    <row r="89" spans="1:12" x14ac:dyDescent="0.25">
      <c r="A89" s="250" t="s">
        <v>159</v>
      </c>
      <c r="B89" s="14" t="s">
        <v>34</v>
      </c>
      <c r="C89" s="66" t="s">
        <v>160</v>
      </c>
      <c r="D89" s="67">
        <v>478</v>
      </c>
      <c r="E89" s="65">
        <f>D89</f>
        <v>478</v>
      </c>
      <c r="F89" s="67"/>
      <c r="G89" s="65"/>
      <c r="H89" s="67"/>
      <c r="I89" s="65"/>
      <c r="J89" s="67"/>
      <c r="K89" s="65"/>
      <c r="L89" s="115"/>
    </row>
    <row r="90" spans="1:12" ht="75" x14ac:dyDescent="0.25">
      <c r="A90" s="250"/>
      <c r="B90" s="14" t="s">
        <v>31</v>
      </c>
      <c r="C90" s="57" t="s">
        <v>161</v>
      </c>
      <c r="D90" s="67">
        <v>2000</v>
      </c>
      <c r="E90" s="65">
        <f>D90</f>
        <v>2000</v>
      </c>
      <c r="F90" s="67"/>
      <c r="G90" s="65"/>
      <c r="H90" s="67"/>
      <c r="I90" s="65"/>
      <c r="J90" s="67"/>
      <c r="K90" s="65"/>
      <c r="L90" s="115"/>
    </row>
    <row r="91" spans="1:12" ht="60" x14ac:dyDescent="0.25">
      <c r="A91" s="250"/>
      <c r="B91" s="14" t="s">
        <v>31</v>
      </c>
      <c r="C91" s="57" t="s">
        <v>162</v>
      </c>
      <c r="D91" s="67">
        <v>2500</v>
      </c>
      <c r="E91" s="65">
        <f>D91</f>
        <v>2500</v>
      </c>
      <c r="F91" s="67"/>
      <c r="G91" s="65"/>
      <c r="H91" s="67"/>
      <c r="I91" s="65"/>
      <c r="J91" s="67"/>
      <c r="K91" s="65"/>
      <c r="L91" s="115"/>
    </row>
    <row r="92" spans="1:12" ht="60" x14ac:dyDescent="0.25">
      <c r="A92" s="250"/>
      <c r="B92" s="14" t="s">
        <v>31</v>
      </c>
      <c r="C92" s="57" t="s">
        <v>163</v>
      </c>
      <c r="D92" s="67">
        <v>1000</v>
      </c>
      <c r="E92" s="65">
        <f>D92</f>
        <v>1000</v>
      </c>
      <c r="F92" s="67"/>
      <c r="G92" s="65"/>
      <c r="H92" s="67"/>
      <c r="I92" s="65"/>
      <c r="J92" s="67"/>
      <c r="K92" s="65"/>
      <c r="L92" s="115"/>
    </row>
    <row r="93" spans="1:12" ht="75" x14ac:dyDescent="0.25">
      <c r="A93" s="95" t="s">
        <v>164</v>
      </c>
      <c r="B93" s="14" t="s">
        <v>165</v>
      </c>
      <c r="C93" s="66" t="s">
        <v>166</v>
      </c>
      <c r="D93" s="67">
        <v>20</v>
      </c>
      <c r="E93" s="65">
        <v>20</v>
      </c>
      <c r="F93" s="67">
        <v>20</v>
      </c>
      <c r="G93" s="65">
        <v>20</v>
      </c>
      <c r="H93" s="67">
        <v>20</v>
      </c>
      <c r="I93" s="65">
        <v>20</v>
      </c>
      <c r="J93" s="67">
        <v>20</v>
      </c>
      <c r="K93" s="65">
        <v>20</v>
      </c>
      <c r="L93" s="115" t="s">
        <v>167</v>
      </c>
    </row>
    <row r="94" spans="1:12" x14ac:dyDescent="0.25">
      <c r="A94" s="103" t="s">
        <v>168</v>
      </c>
      <c r="B94" s="23" t="s">
        <v>169</v>
      </c>
      <c r="C94" s="23" t="s">
        <v>170</v>
      </c>
      <c r="D94" s="113"/>
      <c r="E94" s="65"/>
      <c r="F94" s="113"/>
      <c r="G94" s="65"/>
      <c r="H94" s="113"/>
      <c r="I94" s="65"/>
      <c r="J94" s="113">
        <v>100</v>
      </c>
      <c r="K94" s="65"/>
      <c r="L94" s="80"/>
    </row>
    <row r="95" spans="1:12" ht="30" x14ac:dyDescent="0.25">
      <c r="A95" s="103" t="s">
        <v>168</v>
      </c>
      <c r="B95" s="23" t="s">
        <v>123</v>
      </c>
      <c r="C95" s="23" t="s">
        <v>171</v>
      </c>
      <c r="D95" s="113"/>
      <c r="E95" s="65"/>
      <c r="F95" s="113">
        <v>1000</v>
      </c>
      <c r="G95" s="65"/>
      <c r="H95" s="113">
        <v>1000</v>
      </c>
      <c r="I95" s="65"/>
      <c r="J95" s="113">
        <v>1000</v>
      </c>
      <c r="K95" s="65"/>
      <c r="L95" s="80" t="s">
        <v>172</v>
      </c>
    </row>
    <row r="96" spans="1:12" ht="60" x14ac:dyDescent="0.25">
      <c r="A96" s="103" t="s">
        <v>168</v>
      </c>
      <c r="B96" s="23" t="s">
        <v>123</v>
      </c>
      <c r="C96" s="23" t="s">
        <v>173</v>
      </c>
      <c r="D96" s="113"/>
      <c r="E96" s="65"/>
      <c r="F96" s="113">
        <v>5200</v>
      </c>
      <c r="G96" s="65"/>
      <c r="H96" s="113">
        <v>5200</v>
      </c>
      <c r="I96" s="65"/>
      <c r="J96" s="113">
        <v>5200</v>
      </c>
      <c r="K96" s="65"/>
      <c r="L96" s="80"/>
    </row>
    <row r="97" spans="1:12" ht="45" x14ac:dyDescent="0.25">
      <c r="A97" s="96" t="s">
        <v>174</v>
      </c>
      <c r="B97" s="12" t="s">
        <v>48</v>
      </c>
      <c r="C97" s="63" t="s">
        <v>175</v>
      </c>
      <c r="D97" s="67">
        <v>1000</v>
      </c>
      <c r="E97" s="65">
        <v>1000</v>
      </c>
      <c r="F97" s="67"/>
      <c r="G97" s="65"/>
      <c r="H97" s="67"/>
      <c r="I97" s="65"/>
      <c r="J97" s="67"/>
      <c r="K97" s="65"/>
      <c r="L97" s="84" t="s">
        <v>176</v>
      </c>
    </row>
    <row r="98" spans="1:12" ht="120" x14ac:dyDescent="0.25">
      <c r="A98" s="96" t="s">
        <v>174</v>
      </c>
      <c r="B98" s="12" t="s">
        <v>177</v>
      </c>
      <c r="C98" s="12" t="s">
        <v>178</v>
      </c>
      <c r="D98" s="67">
        <v>200</v>
      </c>
      <c r="E98" s="65">
        <v>200</v>
      </c>
      <c r="F98" s="67">
        <v>200</v>
      </c>
      <c r="G98" s="65"/>
      <c r="H98" s="67">
        <v>200</v>
      </c>
      <c r="I98" s="65"/>
      <c r="J98" s="67">
        <v>200</v>
      </c>
      <c r="K98" s="65"/>
      <c r="L98" s="78" t="s">
        <v>176</v>
      </c>
    </row>
    <row r="99" spans="1:12" ht="165" x14ac:dyDescent="0.25">
      <c r="A99" s="104" t="s">
        <v>179</v>
      </c>
      <c r="B99" s="24" t="s">
        <v>50</v>
      </c>
      <c r="C99" s="66" t="s">
        <v>180</v>
      </c>
      <c r="D99" s="70"/>
      <c r="E99" s="71"/>
      <c r="F99" s="67">
        <v>4500</v>
      </c>
      <c r="G99" s="65">
        <v>4500</v>
      </c>
      <c r="H99" s="67">
        <v>8122</v>
      </c>
      <c r="I99" s="65">
        <v>8122</v>
      </c>
      <c r="J99" s="67">
        <v>9472</v>
      </c>
      <c r="K99" s="65">
        <v>9472</v>
      </c>
      <c r="L99" s="85" t="s">
        <v>181</v>
      </c>
    </row>
    <row r="100" spans="1:12" ht="90" x14ac:dyDescent="0.25">
      <c r="A100" s="104" t="s">
        <v>182</v>
      </c>
      <c r="B100" s="24" t="s">
        <v>50</v>
      </c>
      <c r="C100" s="24" t="s">
        <v>183</v>
      </c>
      <c r="D100" s="72">
        <v>1000</v>
      </c>
      <c r="E100" s="71"/>
      <c r="F100" s="72">
        <v>1000</v>
      </c>
      <c r="G100" s="71"/>
      <c r="H100" s="67"/>
      <c r="I100" s="65"/>
      <c r="J100" s="67"/>
      <c r="K100" s="65"/>
      <c r="L100" s="85" t="s">
        <v>184</v>
      </c>
    </row>
    <row r="101" spans="1:12" x14ac:dyDescent="0.25">
      <c r="A101" s="105" t="s">
        <v>5</v>
      </c>
      <c r="B101" s="25"/>
      <c r="C101" s="25" t="s">
        <v>185</v>
      </c>
      <c r="D101" s="73">
        <v>7000</v>
      </c>
      <c r="E101" s="74">
        <f>D101</f>
        <v>7000</v>
      </c>
      <c r="F101" s="73"/>
      <c r="G101" s="74"/>
      <c r="H101" s="56"/>
      <c r="I101" s="50"/>
      <c r="J101" s="56"/>
      <c r="K101" s="50"/>
      <c r="L101" s="86"/>
    </row>
    <row r="102" spans="1:12" ht="30" x14ac:dyDescent="0.25">
      <c r="A102" s="104" t="s">
        <v>186</v>
      </c>
      <c r="B102" s="24" t="s">
        <v>50</v>
      </c>
      <c r="C102" s="24" t="s">
        <v>187</v>
      </c>
      <c r="D102" s="72">
        <v>300</v>
      </c>
      <c r="E102" s="71">
        <v>300</v>
      </c>
      <c r="F102" s="72">
        <v>300</v>
      </c>
      <c r="G102" s="71">
        <v>300</v>
      </c>
      <c r="H102" s="67">
        <v>300</v>
      </c>
      <c r="I102" s="65">
        <v>300</v>
      </c>
      <c r="J102" s="67">
        <v>300</v>
      </c>
      <c r="K102" s="65">
        <v>300</v>
      </c>
      <c r="L102" s="85" t="s">
        <v>188</v>
      </c>
    </row>
    <row r="103" spans="1:12" ht="30" x14ac:dyDescent="0.25">
      <c r="A103" s="104" t="s">
        <v>186</v>
      </c>
      <c r="B103" s="24" t="s">
        <v>50</v>
      </c>
      <c r="C103" s="24" t="s">
        <v>189</v>
      </c>
      <c r="D103" s="72">
        <v>500</v>
      </c>
      <c r="E103" s="71">
        <v>500</v>
      </c>
      <c r="F103" s="72">
        <v>500</v>
      </c>
      <c r="G103" s="71">
        <v>500</v>
      </c>
      <c r="H103" s="67">
        <v>500</v>
      </c>
      <c r="I103" s="65">
        <v>500</v>
      </c>
      <c r="J103" s="67">
        <v>500</v>
      </c>
      <c r="K103" s="65">
        <v>500</v>
      </c>
      <c r="L103" s="85" t="s">
        <v>190</v>
      </c>
    </row>
    <row r="104" spans="1:12" ht="30" x14ac:dyDescent="0.25">
      <c r="A104" s="253" t="s">
        <v>191</v>
      </c>
      <c r="B104" s="14" t="s">
        <v>192</v>
      </c>
      <c r="C104" s="66" t="s">
        <v>193</v>
      </c>
      <c r="D104" s="113">
        <v>140</v>
      </c>
      <c r="E104" s="65">
        <v>140</v>
      </c>
      <c r="F104" s="113">
        <v>140</v>
      </c>
      <c r="G104" s="65">
        <v>140</v>
      </c>
      <c r="H104" s="113">
        <v>140</v>
      </c>
      <c r="I104" s="65">
        <v>140</v>
      </c>
      <c r="J104" s="113">
        <v>140</v>
      </c>
      <c r="K104" s="65">
        <v>140</v>
      </c>
      <c r="L104" s="125"/>
    </row>
    <row r="105" spans="1:12" ht="30" x14ac:dyDescent="0.25">
      <c r="A105" s="253"/>
      <c r="B105" s="14" t="s">
        <v>194</v>
      </c>
      <c r="C105" s="117" t="s">
        <v>195</v>
      </c>
      <c r="D105" s="67">
        <v>1745</v>
      </c>
      <c r="E105" s="65"/>
      <c r="F105" s="67"/>
      <c r="G105" s="65"/>
      <c r="H105" s="67"/>
      <c r="I105" s="65"/>
      <c r="J105" s="67"/>
      <c r="K105" s="65"/>
      <c r="L105" s="87" t="s">
        <v>196</v>
      </c>
    </row>
    <row r="106" spans="1:12" ht="126" x14ac:dyDescent="0.25">
      <c r="A106" s="251" t="s">
        <v>213</v>
      </c>
      <c r="B106" s="66" t="s">
        <v>197</v>
      </c>
      <c r="C106" s="66" t="s">
        <v>201</v>
      </c>
      <c r="D106" s="67">
        <v>200</v>
      </c>
      <c r="E106" s="65">
        <v>200</v>
      </c>
      <c r="F106" s="67">
        <v>200</v>
      </c>
      <c r="G106" s="65">
        <v>200</v>
      </c>
      <c r="H106" s="67">
        <v>200</v>
      </c>
      <c r="I106" s="65">
        <v>200</v>
      </c>
      <c r="J106" s="67">
        <v>200</v>
      </c>
      <c r="K106" s="65">
        <v>200</v>
      </c>
      <c r="L106" s="88" t="s">
        <v>198</v>
      </c>
    </row>
    <row r="107" spans="1:12" ht="45" x14ac:dyDescent="0.25">
      <c r="A107" s="251"/>
      <c r="B107" s="22" t="s">
        <v>199</v>
      </c>
      <c r="C107" s="57" t="s">
        <v>202</v>
      </c>
      <c r="D107" s="56"/>
      <c r="E107" s="50"/>
      <c r="F107" s="56"/>
      <c r="G107" s="50"/>
      <c r="H107" s="56"/>
      <c r="I107" s="50"/>
      <c r="J107" s="56">
        <v>500</v>
      </c>
      <c r="K107" s="50"/>
      <c r="L107" s="89" t="s">
        <v>200</v>
      </c>
    </row>
    <row r="108" spans="1:12" ht="45.75" thickBot="1" x14ac:dyDescent="0.3">
      <c r="A108" s="252"/>
      <c r="B108" s="21" t="s">
        <v>199</v>
      </c>
      <c r="C108" s="90" t="s">
        <v>203</v>
      </c>
      <c r="D108" s="91"/>
      <c r="E108" s="92"/>
      <c r="F108" s="91"/>
      <c r="G108" s="92"/>
      <c r="H108" s="91"/>
      <c r="I108" s="92"/>
      <c r="J108" s="91">
        <v>500</v>
      </c>
      <c r="K108" s="92"/>
      <c r="L108" s="93" t="s">
        <v>200</v>
      </c>
    </row>
    <row r="109" spans="1:12" x14ac:dyDescent="0.25">
      <c r="A109" s="15"/>
      <c r="B109" s="16"/>
      <c r="C109" s="17"/>
      <c r="D109" s="18"/>
      <c r="E109" s="18"/>
      <c r="F109" s="18"/>
      <c r="G109" s="18"/>
      <c r="H109" s="18"/>
      <c r="I109" s="18"/>
      <c r="J109" s="18"/>
      <c r="K109" s="18"/>
      <c r="L109" s="19"/>
    </row>
    <row r="110" spans="1:12" s="20" customFormat="1" x14ac:dyDescent="0.25">
      <c r="A110" s="27"/>
      <c r="B110" s="27"/>
      <c r="C110" s="28"/>
      <c r="D110" s="29"/>
      <c r="E110" s="29"/>
      <c r="F110" s="29"/>
      <c r="G110" s="29"/>
      <c r="H110" s="29"/>
      <c r="I110" s="29"/>
      <c r="J110" s="29"/>
      <c r="K110" s="29"/>
      <c r="L110" s="30"/>
    </row>
  </sheetData>
  <mergeCells count="13">
    <mergeCell ref="B58:B67"/>
    <mergeCell ref="A25:A27"/>
    <mergeCell ref="A28:A29"/>
    <mergeCell ref="A30:A33"/>
    <mergeCell ref="A34:A36"/>
    <mergeCell ref="A58:A67"/>
    <mergeCell ref="A106:A108"/>
    <mergeCell ref="L72:L73"/>
    <mergeCell ref="A75:A81"/>
    <mergeCell ref="A82:A83"/>
    <mergeCell ref="A85:A88"/>
    <mergeCell ref="A89:A92"/>
    <mergeCell ref="A104:A10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5"/>
  <sheetViews>
    <sheetView zoomScale="80" zoomScaleNormal="80" workbookViewId="0">
      <selection activeCell="E15" sqref="E15:K15"/>
    </sheetView>
  </sheetViews>
  <sheetFormatPr defaultRowHeight="15" x14ac:dyDescent="0.25"/>
  <cols>
    <col min="1" max="1" width="31.5703125" style="1" customWidth="1"/>
    <col min="2" max="2" width="42.28515625" style="1" customWidth="1"/>
    <col min="3" max="3" width="66.140625" style="1" customWidth="1"/>
    <col min="4" max="4" width="15" style="2" hidden="1" customWidth="1"/>
    <col min="5" max="5" width="17.5703125" style="2" customWidth="1"/>
    <col min="6" max="6" width="14.5703125" style="2" hidden="1" customWidth="1"/>
    <col min="7" max="7" width="18.85546875" style="2" customWidth="1"/>
    <col min="8" max="8" width="14.42578125" style="2" hidden="1" customWidth="1"/>
    <col min="9" max="9" width="17.7109375" style="2" customWidth="1"/>
    <col min="10" max="10" width="14.28515625" style="2" hidden="1" customWidth="1"/>
    <col min="11" max="11" width="17.42578125" style="2" customWidth="1"/>
    <col min="12" max="12" width="37.28515625" customWidth="1"/>
    <col min="13" max="13" width="16.42578125" customWidth="1"/>
  </cols>
  <sheetData>
    <row r="1" spans="1:13" x14ac:dyDescent="0.25">
      <c r="A1" s="1" t="s">
        <v>220</v>
      </c>
      <c r="E1" s="2">
        <f>E9</f>
        <v>140886</v>
      </c>
    </row>
    <row r="2" spans="1:13" x14ac:dyDescent="0.25">
      <c r="A2" s="1" t="s">
        <v>221</v>
      </c>
      <c r="G2" s="2">
        <f>E1</f>
        <v>140886</v>
      </c>
    </row>
    <row r="3" spans="1:13" x14ac:dyDescent="0.25">
      <c r="A3" s="1" t="s">
        <v>222</v>
      </c>
      <c r="G3" s="2">
        <f>G9</f>
        <v>-32494</v>
      </c>
    </row>
    <row r="4" spans="1:13" x14ac:dyDescent="0.25">
      <c r="A4" s="1" t="s">
        <v>223</v>
      </c>
      <c r="G4" s="2">
        <f>G2+G3</f>
        <v>108392</v>
      </c>
    </row>
    <row r="5" spans="1:13" x14ac:dyDescent="0.25">
      <c r="A5" s="1" t="s">
        <v>224</v>
      </c>
      <c r="G5" s="2">
        <f>G4</f>
        <v>108392</v>
      </c>
      <c r="I5" s="2">
        <f>G5</f>
        <v>108392</v>
      </c>
    </row>
    <row r="6" spans="1:13" x14ac:dyDescent="0.25">
      <c r="A6" s="1" t="s">
        <v>225</v>
      </c>
      <c r="I6" s="2">
        <f>I5+I9</f>
        <v>-918</v>
      </c>
    </row>
    <row r="7" spans="1:13" x14ac:dyDescent="0.25">
      <c r="A7" s="1" t="s">
        <v>226</v>
      </c>
      <c r="I7" s="2">
        <v>7500</v>
      </c>
    </row>
    <row r="8" spans="1:13" ht="15.75" thickBot="1" x14ac:dyDescent="0.3">
      <c r="A8" s="1" t="s">
        <v>227</v>
      </c>
      <c r="I8" s="2">
        <f>I6+I7</f>
        <v>6582</v>
      </c>
    </row>
    <row r="9" spans="1:13" ht="32.25" customHeight="1" thickBot="1" x14ac:dyDescent="0.4">
      <c r="A9" s="140" t="s">
        <v>212</v>
      </c>
      <c r="B9" s="141"/>
      <c r="C9" s="141"/>
      <c r="D9" s="142">
        <f t="shared" ref="D9:K9" si="0">D14-D19</f>
        <v>108461</v>
      </c>
      <c r="E9" s="143">
        <f t="shared" si="0"/>
        <v>140886</v>
      </c>
      <c r="F9" s="142">
        <f t="shared" si="0"/>
        <v>-252274</v>
      </c>
      <c r="G9" s="143">
        <f t="shared" si="0"/>
        <v>-32494</v>
      </c>
      <c r="H9" s="142">
        <f t="shared" si="0"/>
        <v>-274650</v>
      </c>
      <c r="I9" s="143">
        <f t="shared" si="0"/>
        <v>-109310</v>
      </c>
      <c r="J9" s="142">
        <f t="shared" si="0"/>
        <v>239624</v>
      </c>
      <c r="K9" s="143">
        <f t="shared" si="0"/>
        <v>255524</v>
      </c>
      <c r="L9" s="144"/>
    </row>
    <row r="10" spans="1:13" ht="15.75" thickBot="1" x14ac:dyDescent="0.3"/>
    <row r="11" spans="1:13" ht="24.75" customHeight="1" x14ac:dyDescent="0.25">
      <c r="A11" s="130"/>
      <c r="B11" s="131"/>
      <c r="C11" s="131"/>
      <c r="D11" s="132" t="s">
        <v>0</v>
      </c>
      <c r="E11" s="132" t="s">
        <v>219</v>
      </c>
      <c r="F11" s="134" t="s">
        <v>0</v>
      </c>
      <c r="G11" s="132" t="s">
        <v>219</v>
      </c>
      <c r="H11" s="134" t="s">
        <v>0</v>
      </c>
      <c r="I11" s="132" t="s">
        <v>219</v>
      </c>
      <c r="J11" s="134" t="s">
        <v>0</v>
      </c>
      <c r="K11" s="132" t="s">
        <v>219</v>
      </c>
      <c r="L11" s="135"/>
    </row>
    <row r="12" spans="1:13" ht="24" customHeight="1" thickBot="1" x14ac:dyDescent="0.3">
      <c r="A12" s="136"/>
      <c r="B12" s="137"/>
      <c r="C12" s="137"/>
      <c r="D12" s="138">
        <v>2019</v>
      </c>
      <c r="E12" s="139">
        <v>2019</v>
      </c>
      <c r="F12" s="138">
        <v>2020</v>
      </c>
      <c r="G12" s="139">
        <v>2020</v>
      </c>
      <c r="H12" s="138">
        <v>2021</v>
      </c>
      <c r="I12" s="139">
        <v>2021</v>
      </c>
      <c r="J12" s="138">
        <v>2022</v>
      </c>
      <c r="K12" s="139">
        <v>2022</v>
      </c>
      <c r="L12" s="43"/>
    </row>
    <row r="13" spans="1:13" ht="16.5" thickBot="1" x14ac:dyDescent="0.3">
      <c r="A13" s="38"/>
      <c r="D13" s="31"/>
      <c r="E13" s="129"/>
      <c r="F13" s="31"/>
      <c r="G13" s="129"/>
      <c r="H13" s="31"/>
      <c r="I13" s="129"/>
      <c r="J13" s="31"/>
      <c r="K13" s="129"/>
    </row>
    <row r="14" spans="1:13" ht="27" thickBot="1" x14ac:dyDescent="0.45">
      <c r="A14" s="39" t="s">
        <v>215</v>
      </c>
      <c r="D14" s="148">
        <f t="shared" ref="D14:K14" si="1">D15+D16+D17</f>
        <v>346609</v>
      </c>
      <c r="E14" s="149">
        <f t="shared" si="1"/>
        <v>346609</v>
      </c>
      <c r="F14" s="150">
        <f t="shared" si="1"/>
        <v>87686</v>
      </c>
      <c r="G14" s="149">
        <f t="shared" si="1"/>
        <v>87686</v>
      </c>
      <c r="H14" s="150">
        <f t="shared" si="1"/>
        <v>19492</v>
      </c>
      <c r="I14" s="149">
        <f t="shared" si="1"/>
        <v>19492</v>
      </c>
      <c r="J14" s="150">
        <f t="shared" si="1"/>
        <v>392676</v>
      </c>
      <c r="K14" s="149">
        <f t="shared" si="1"/>
        <v>392676</v>
      </c>
      <c r="L14" s="151"/>
    </row>
    <row r="15" spans="1:13" ht="15.75" x14ac:dyDescent="0.25">
      <c r="A15" s="44" t="s">
        <v>209</v>
      </c>
      <c r="B15" s="11"/>
      <c r="C15" s="11"/>
      <c r="D15" s="145">
        <v>173888</v>
      </c>
      <c r="E15" s="146">
        <v>173888</v>
      </c>
      <c r="F15" s="145">
        <v>87686</v>
      </c>
      <c r="G15" s="146">
        <v>87686</v>
      </c>
      <c r="H15" s="145">
        <v>19492</v>
      </c>
      <c r="I15" s="146">
        <v>19492</v>
      </c>
      <c r="J15" s="145">
        <v>392676</v>
      </c>
      <c r="K15" s="146">
        <v>392676</v>
      </c>
      <c r="L15" s="147"/>
      <c r="M15" s="176">
        <f>E15+G15+I15</f>
        <v>281066</v>
      </c>
    </row>
    <row r="16" spans="1:13" ht="15.75" x14ac:dyDescent="0.25">
      <c r="A16" s="3" t="s">
        <v>210</v>
      </c>
      <c r="B16" s="4"/>
      <c r="C16" s="4"/>
      <c r="D16" s="42">
        <v>124633</v>
      </c>
      <c r="E16" s="126">
        <v>124633</v>
      </c>
      <c r="F16" s="42"/>
      <c r="G16" s="126"/>
      <c r="H16" s="42"/>
      <c r="I16" s="126"/>
      <c r="J16" s="42"/>
      <c r="K16" s="128"/>
      <c r="L16" s="45"/>
    </row>
    <row r="17" spans="1:14" ht="15.75" thickBot="1" x14ac:dyDescent="0.3">
      <c r="A17" s="5" t="s">
        <v>211</v>
      </c>
      <c r="B17" s="6"/>
      <c r="C17" s="46"/>
      <c r="D17" s="47">
        <v>48088</v>
      </c>
      <c r="E17" s="47">
        <v>48088</v>
      </c>
      <c r="F17" s="47"/>
      <c r="G17" s="127"/>
      <c r="H17" s="47"/>
      <c r="I17" s="127"/>
      <c r="J17" s="47"/>
      <c r="K17" s="48"/>
      <c r="L17" s="49"/>
    </row>
    <row r="18" spans="1:14" ht="15.75" thickBot="1" x14ac:dyDescent="0.3">
      <c r="A18" s="36"/>
      <c r="B18" s="36"/>
      <c r="C18" s="36"/>
      <c r="D18" s="37"/>
      <c r="E18" s="37"/>
      <c r="F18" s="37"/>
      <c r="G18" s="37"/>
      <c r="H18" s="37"/>
      <c r="I18" s="37"/>
      <c r="J18" s="37"/>
      <c r="K18" s="37"/>
      <c r="L18" s="157"/>
    </row>
    <row r="19" spans="1:14" s="41" customFormat="1" ht="27.75" customHeight="1" thickBot="1" x14ac:dyDescent="0.45">
      <c r="A19" s="39" t="s">
        <v>214</v>
      </c>
      <c r="B19" s="40"/>
      <c r="C19" s="40"/>
      <c r="D19" s="148">
        <f t="shared" ref="D19:K19" si="2">SUM(D22:D113)</f>
        <v>238148</v>
      </c>
      <c r="E19" s="155">
        <f t="shared" si="2"/>
        <v>205723</v>
      </c>
      <c r="F19" s="150">
        <f t="shared" si="2"/>
        <v>339960</v>
      </c>
      <c r="G19" s="155">
        <f t="shared" si="2"/>
        <v>120180</v>
      </c>
      <c r="H19" s="150">
        <f t="shared" si="2"/>
        <v>294142</v>
      </c>
      <c r="I19" s="155">
        <f t="shared" si="2"/>
        <v>128802</v>
      </c>
      <c r="J19" s="150">
        <f t="shared" si="2"/>
        <v>153052</v>
      </c>
      <c r="K19" s="155">
        <f t="shared" si="2"/>
        <v>137152</v>
      </c>
      <c r="L19" s="156"/>
    </row>
    <row r="20" spans="1:14" x14ac:dyDescent="0.25">
      <c r="A20" s="7" t="s">
        <v>1</v>
      </c>
      <c r="B20" s="8" t="s">
        <v>2</v>
      </c>
      <c r="C20" s="9" t="s">
        <v>3</v>
      </c>
      <c r="D20" s="152"/>
      <c r="E20" s="152"/>
      <c r="F20" s="152"/>
      <c r="G20" s="152"/>
      <c r="H20" s="152"/>
      <c r="I20" s="152"/>
      <c r="J20" s="152"/>
      <c r="K20" s="153"/>
      <c r="L20" s="154" t="s">
        <v>4</v>
      </c>
    </row>
    <row r="21" spans="1:14" ht="15.75" thickBot="1" x14ac:dyDescent="0.3">
      <c r="A21" s="32" t="s">
        <v>204</v>
      </c>
      <c r="B21" s="33"/>
      <c r="C21" s="34"/>
      <c r="D21" s="10">
        <f t="shared" ref="D21:K21" si="3">SUM(D22:D30)+SUM(D31:D40)+SUM(D41:D53)+SUM(D54:D60)+SUM(D61:D70)+SUM(D71:D77)+SUM(D78:D96)+SUM(D97:D108)+SUM(D109:D113)</f>
        <v>238148</v>
      </c>
      <c r="E21" s="10">
        <f t="shared" si="3"/>
        <v>205723</v>
      </c>
      <c r="F21" s="10">
        <f t="shared" si="3"/>
        <v>339960</v>
      </c>
      <c r="G21" s="10">
        <f t="shared" si="3"/>
        <v>120180</v>
      </c>
      <c r="H21" s="10">
        <f t="shared" si="3"/>
        <v>294142</v>
      </c>
      <c r="I21" s="10">
        <f t="shared" si="3"/>
        <v>128802</v>
      </c>
      <c r="J21" s="10">
        <f t="shared" si="3"/>
        <v>153052</v>
      </c>
      <c r="K21" s="10">
        <f t="shared" si="3"/>
        <v>137152</v>
      </c>
      <c r="L21" s="35"/>
    </row>
    <row r="22" spans="1:14" ht="60" x14ac:dyDescent="0.25">
      <c r="A22" s="94" t="s">
        <v>5</v>
      </c>
      <c r="B22" s="26" t="s">
        <v>7</v>
      </c>
      <c r="C22" s="177" t="s">
        <v>8</v>
      </c>
      <c r="D22" s="107">
        <v>30000</v>
      </c>
      <c r="E22" s="75">
        <v>30000</v>
      </c>
      <c r="F22" s="107">
        <v>20000</v>
      </c>
      <c r="G22" s="75">
        <v>20000</v>
      </c>
      <c r="H22" s="108"/>
      <c r="I22" s="77"/>
      <c r="J22" s="76"/>
      <c r="K22" s="77"/>
      <c r="L22" s="110" t="s">
        <v>9</v>
      </c>
    </row>
    <row r="23" spans="1:14" x14ac:dyDescent="0.25">
      <c r="A23" s="163" t="s">
        <v>216</v>
      </c>
      <c r="B23" s="164" t="s">
        <v>217</v>
      </c>
      <c r="C23" s="178" t="s">
        <v>218</v>
      </c>
      <c r="D23" s="166">
        <v>2722</v>
      </c>
      <c r="E23" s="167">
        <v>2722</v>
      </c>
      <c r="F23" s="166"/>
      <c r="G23" s="167"/>
      <c r="H23" s="168"/>
      <c r="I23" s="169"/>
      <c r="J23" s="170"/>
      <c r="K23" s="169"/>
      <c r="L23" s="171"/>
    </row>
    <row r="24" spans="1:14" ht="30" x14ac:dyDescent="0.25">
      <c r="A24" s="173" t="s">
        <v>83</v>
      </c>
      <c r="B24" s="23" t="s">
        <v>84</v>
      </c>
      <c r="C24" s="23" t="s">
        <v>99</v>
      </c>
      <c r="D24" s="112">
        <v>2000</v>
      </c>
      <c r="E24" s="71">
        <v>2000</v>
      </c>
      <c r="F24" s="112">
        <v>38000</v>
      </c>
      <c r="G24" s="71">
        <v>38000</v>
      </c>
      <c r="H24" s="113">
        <v>30000</v>
      </c>
      <c r="I24" s="65">
        <v>30000</v>
      </c>
      <c r="J24" s="64"/>
      <c r="K24" s="65"/>
      <c r="L24" s="114" t="s">
        <v>100</v>
      </c>
    </row>
    <row r="25" spans="1:14" x14ac:dyDescent="0.25">
      <c r="A25" s="173" t="s">
        <v>83</v>
      </c>
      <c r="B25" s="14"/>
      <c r="C25" s="60" t="s">
        <v>103</v>
      </c>
      <c r="D25" s="113">
        <v>10000</v>
      </c>
      <c r="E25" s="65">
        <v>10000</v>
      </c>
      <c r="F25" s="113">
        <v>40000</v>
      </c>
      <c r="G25" s="65">
        <v>40000</v>
      </c>
      <c r="H25" s="113">
        <v>120000</v>
      </c>
      <c r="I25" s="65">
        <f>120000-52000</f>
        <v>68000</v>
      </c>
      <c r="J25" s="67">
        <v>85000</v>
      </c>
      <c r="K25" s="65">
        <f>85000</f>
        <v>85000</v>
      </c>
      <c r="L25" s="115"/>
      <c r="N25" s="176">
        <f>E25+G25+I25+K25+I26+K26</f>
        <v>233000</v>
      </c>
    </row>
    <row r="26" spans="1:14" x14ac:dyDescent="0.25">
      <c r="A26" s="173" t="s">
        <v>83</v>
      </c>
      <c r="B26" s="14"/>
      <c r="C26" s="60" t="s">
        <v>208</v>
      </c>
      <c r="D26" s="113">
        <v>5000</v>
      </c>
      <c r="E26" s="65"/>
      <c r="F26" s="67"/>
      <c r="G26" s="65"/>
      <c r="H26" s="113"/>
      <c r="I26" s="65">
        <v>5000</v>
      </c>
      <c r="J26" s="113">
        <v>25000</v>
      </c>
      <c r="K26" s="65">
        <v>25000</v>
      </c>
      <c r="L26" s="115"/>
    </row>
    <row r="27" spans="1:14" ht="45" x14ac:dyDescent="0.25">
      <c r="A27" s="173" t="s">
        <v>5</v>
      </c>
      <c r="B27" s="14" t="s">
        <v>6</v>
      </c>
      <c r="C27" s="54" t="s">
        <v>10</v>
      </c>
      <c r="D27" s="55">
        <v>3000</v>
      </c>
      <c r="E27" s="50">
        <v>3000</v>
      </c>
      <c r="F27" s="55"/>
      <c r="G27" s="50"/>
      <c r="H27" s="55"/>
      <c r="I27" s="50"/>
      <c r="J27" s="55"/>
      <c r="K27" s="50"/>
      <c r="L27" s="116" t="s">
        <v>11</v>
      </c>
    </row>
    <row r="28" spans="1:14" ht="30" x14ac:dyDescent="0.25">
      <c r="A28" s="250" t="s">
        <v>12</v>
      </c>
      <c r="B28" s="14" t="s">
        <v>6</v>
      </c>
      <c r="C28" s="66" t="s">
        <v>13</v>
      </c>
      <c r="D28" s="55">
        <v>5500</v>
      </c>
      <c r="E28" s="50">
        <f>D28</f>
        <v>5500</v>
      </c>
      <c r="F28" s="51"/>
      <c r="G28" s="52"/>
      <c r="H28" s="51"/>
      <c r="I28" s="52"/>
      <c r="J28" s="51"/>
      <c r="K28" s="52"/>
      <c r="L28" s="116"/>
    </row>
    <row r="29" spans="1:14" ht="90" x14ac:dyDescent="0.25">
      <c r="A29" s="250"/>
      <c r="B29" s="14" t="s">
        <v>6</v>
      </c>
      <c r="C29" s="117" t="s">
        <v>14</v>
      </c>
      <c r="D29" s="56">
        <v>1000</v>
      </c>
      <c r="E29" s="50"/>
      <c r="F29" s="56">
        <v>1000</v>
      </c>
      <c r="G29" s="50"/>
      <c r="H29" s="56">
        <v>1000</v>
      </c>
      <c r="I29" s="50"/>
      <c r="J29" s="56">
        <v>1000</v>
      </c>
      <c r="K29" s="50"/>
      <c r="L29" s="116" t="s">
        <v>15</v>
      </c>
    </row>
    <row r="30" spans="1:14" ht="30" x14ac:dyDescent="0.25">
      <c r="A30" s="250"/>
      <c r="B30" s="118" t="s">
        <v>6</v>
      </c>
      <c r="C30" s="66" t="s">
        <v>16</v>
      </c>
      <c r="D30" s="56">
        <v>372</v>
      </c>
      <c r="E30" s="50">
        <f>D30</f>
        <v>372</v>
      </c>
      <c r="F30" s="51"/>
      <c r="G30" s="52"/>
      <c r="H30" s="51"/>
      <c r="I30" s="52"/>
      <c r="J30" s="51"/>
      <c r="K30" s="52"/>
      <c r="L30" s="115"/>
    </row>
    <row r="31" spans="1:14" ht="90" x14ac:dyDescent="0.25">
      <c r="A31" s="250" t="s">
        <v>17</v>
      </c>
      <c r="B31" s="14" t="s">
        <v>6</v>
      </c>
      <c r="C31" s="57" t="s">
        <v>18</v>
      </c>
      <c r="D31" s="113">
        <v>5000</v>
      </c>
      <c r="E31" s="65">
        <f>D31</f>
        <v>5000</v>
      </c>
      <c r="F31" s="67"/>
      <c r="G31" s="65"/>
      <c r="H31" s="67"/>
      <c r="I31" s="65"/>
      <c r="J31" s="67"/>
      <c r="K31" s="65"/>
      <c r="L31" s="115" t="s">
        <v>19</v>
      </c>
    </row>
    <row r="32" spans="1:14" ht="45" x14ac:dyDescent="0.25">
      <c r="A32" s="250"/>
      <c r="B32" s="14" t="s">
        <v>6</v>
      </c>
      <c r="C32" s="66" t="s">
        <v>20</v>
      </c>
      <c r="D32" s="113">
        <v>1000</v>
      </c>
      <c r="E32" s="65">
        <v>1000</v>
      </c>
      <c r="F32" s="113">
        <v>1000</v>
      </c>
      <c r="G32" s="65">
        <v>1000</v>
      </c>
      <c r="H32" s="113">
        <v>1000</v>
      </c>
      <c r="I32" s="65">
        <v>1000</v>
      </c>
      <c r="J32" s="113">
        <v>1000</v>
      </c>
      <c r="K32" s="65">
        <v>1000</v>
      </c>
      <c r="L32" s="115"/>
    </row>
    <row r="33" spans="1:12" ht="60" x14ac:dyDescent="0.25">
      <c r="A33" s="250" t="s">
        <v>21</v>
      </c>
      <c r="B33" s="14" t="s">
        <v>7</v>
      </c>
      <c r="C33" s="66" t="s">
        <v>22</v>
      </c>
      <c r="D33" s="67">
        <v>5000</v>
      </c>
      <c r="E33" s="65"/>
      <c r="F33" s="67">
        <v>65000</v>
      </c>
      <c r="G33" s="65"/>
      <c r="H33" s="67">
        <v>60000</v>
      </c>
      <c r="I33" s="65"/>
      <c r="J33" s="67"/>
      <c r="K33" s="65"/>
      <c r="L33" s="115" t="s">
        <v>23</v>
      </c>
    </row>
    <row r="34" spans="1:12" ht="131.25" customHeight="1" x14ac:dyDescent="0.25">
      <c r="A34" s="250"/>
      <c r="B34" s="14" t="s">
        <v>7</v>
      </c>
      <c r="C34" s="66" t="s">
        <v>24</v>
      </c>
      <c r="D34" s="67">
        <v>1200</v>
      </c>
      <c r="E34" s="65">
        <f>D34</f>
        <v>1200</v>
      </c>
      <c r="F34" s="67"/>
      <c r="G34" s="65"/>
      <c r="H34" s="67"/>
      <c r="I34" s="65"/>
      <c r="J34" s="67"/>
      <c r="K34" s="65"/>
      <c r="L34" s="115" t="s">
        <v>25</v>
      </c>
    </row>
    <row r="35" spans="1:12" x14ac:dyDescent="0.25">
      <c r="A35" s="250"/>
      <c r="B35" s="14" t="s">
        <v>26</v>
      </c>
      <c r="C35" s="66" t="s">
        <v>27</v>
      </c>
      <c r="D35" s="67"/>
      <c r="E35" s="65"/>
      <c r="F35" s="58"/>
      <c r="G35" s="59"/>
      <c r="H35" s="58">
        <v>-40</v>
      </c>
      <c r="I35" s="59"/>
      <c r="J35" s="58">
        <v>-80</v>
      </c>
      <c r="K35" s="59"/>
      <c r="L35" s="115"/>
    </row>
    <row r="36" spans="1:12" ht="75" x14ac:dyDescent="0.25">
      <c r="A36" s="250"/>
      <c r="B36" s="14" t="s">
        <v>6</v>
      </c>
      <c r="C36" s="66" t="s">
        <v>28</v>
      </c>
      <c r="D36" s="67"/>
      <c r="E36" s="65"/>
      <c r="F36" s="67"/>
      <c r="G36" s="65"/>
      <c r="H36" s="67">
        <v>1500</v>
      </c>
      <c r="I36" s="65"/>
      <c r="J36" s="67">
        <v>3000</v>
      </c>
      <c r="K36" s="65"/>
      <c r="L36" s="115" t="s">
        <v>29</v>
      </c>
    </row>
    <row r="37" spans="1:12" ht="75.75" customHeight="1" x14ac:dyDescent="0.25">
      <c r="A37" s="250" t="s">
        <v>30</v>
      </c>
      <c r="B37" s="14" t="s">
        <v>31</v>
      </c>
      <c r="C37" s="66" t="s">
        <v>32</v>
      </c>
      <c r="D37" s="67">
        <v>15680</v>
      </c>
      <c r="E37" s="65">
        <f>D37</f>
        <v>15680</v>
      </c>
      <c r="F37" s="67"/>
      <c r="G37" s="65"/>
      <c r="H37" s="67"/>
      <c r="I37" s="65"/>
      <c r="J37" s="67"/>
      <c r="K37" s="65"/>
      <c r="L37" s="119" t="s">
        <v>33</v>
      </c>
    </row>
    <row r="38" spans="1:12" ht="60" x14ac:dyDescent="0.25">
      <c r="A38" s="250"/>
      <c r="B38" s="14" t="s">
        <v>34</v>
      </c>
      <c r="C38" s="66" t="s">
        <v>35</v>
      </c>
      <c r="D38" s="67">
        <v>4300</v>
      </c>
      <c r="E38" s="65">
        <f>D38</f>
        <v>4300</v>
      </c>
      <c r="F38" s="67"/>
      <c r="G38" s="65"/>
      <c r="H38" s="67"/>
      <c r="I38" s="65"/>
      <c r="J38" s="67"/>
      <c r="K38" s="65"/>
      <c r="L38" s="115" t="s">
        <v>36</v>
      </c>
    </row>
    <row r="39" spans="1:12" ht="47.25" customHeight="1" x14ac:dyDescent="0.25">
      <c r="A39" s="250"/>
      <c r="B39" s="14" t="s">
        <v>34</v>
      </c>
      <c r="C39" s="66" t="s">
        <v>37</v>
      </c>
      <c r="D39" s="67">
        <v>600</v>
      </c>
      <c r="E39" s="65">
        <f>D39</f>
        <v>600</v>
      </c>
      <c r="F39" s="67"/>
      <c r="G39" s="65"/>
      <c r="H39" s="67"/>
      <c r="I39" s="65"/>
      <c r="J39" s="67"/>
      <c r="K39" s="65"/>
      <c r="L39" s="115" t="s">
        <v>38</v>
      </c>
    </row>
    <row r="40" spans="1:12" x14ac:dyDescent="0.25">
      <c r="A40" s="173" t="s">
        <v>39</v>
      </c>
      <c r="B40" s="14" t="s">
        <v>34</v>
      </c>
      <c r="C40" s="66" t="s">
        <v>40</v>
      </c>
      <c r="D40" s="67">
        <v>2000</v>
      </c>
      <c r="E40" s="65">
        <f>D40</f>
        <v>2000</v>
      </c>
      <c r="F40" s="67"/>
      <c r="G40" s="65"/>
      <c r="H40" s="67"/>
      <c r="I40" s="65"/>
      <c r="J40" s="67"/>
      <c r="K40" s="65"/>
      <c r="L40" s="115"/>
    </row>
    <row r="41" spans="1:12" ht="45" x14ac:dyDescent="0.25">
      <c r="A41" s="96" t="s">
        <v>41</v>
      </c>
      <c r="B41" s="12" t="s">
        <v>42</v>
      </c>
      <c r="C41" s="12" t="s">
        <v>43</v>
      </c>
      <c r="D41" s="67">
        <v>5000</v>
      </c>
      <c r="E41" s="65">
        <v>5000</v>
      </c>
      <c r="F41" s="67">
        <v>5000</v>
      </c>
      <c r="G41" s="65">
        <v>5000</v>
      </c>
      <c r="H41" s="67">
        <v>5000</v>
      </c>
      <c r="I41" s="65">
        <v>5000</v>
      </c>
      <c r="J41" s="67">
        <v>5000</v>
      </c>
      <c r="K41" s="65">
        <v>5000</v>
      </c>
      <c r="L41" s="78" t="s">
        <v>44</v>
      </c>
    </row>
    <row r="42" spans="1:12" ht="90" x14ac:dyDescent="0.25">
      <c r="A42" s="173" t="s">
        <v>45</v>
      </c>
      <c r="B42" s="14" t="s">
        <v>42</v>
      </c>
      <c r="C42" s="66" t="s">
        <v>46</v>
      </c>
      <c r="D42" s="67">
        <v>700</v>
      </c>
      <c r="E42" s="65"/>
      <c r="F42" s="67">
        <v>700</v>
      </c>
      <c r="G42" s="65"/>
      <c r="H42" s="67"/>
      <c r="I42" s="65"/>
      <c r="J42" s="67"/>
      <c r="K42" s="65"/>
      <c r="L42" s="120" t="s">
        <v>47</v>
      </c>
    </row>
    <row r="43" spans="1:12" ht="45" x14ac:dyDescent="0.25">
      <c r="A43" s="97" t="s">
        <v>49</v>
      </c>
      <c r="B43" s="121" t="s">
        <v>50</v>
      </c>
      <c r="C43" s="24" t="s">
        <v>51</v>
      </c>
      <c r="D43" s="67">
        <v>980</v>
      </c>
      <c r="E43" s="65">
        <v>980</v>
      </c>
      <c r="F43" s="67">
        <v>980</v>
      </c>
      <c r="G43" s="65">
        <v>980</v>
      </c>
      <c r="H43" s="67">
        <v>980</v>
      </c>
      <c r="I43" s="65">
        <v>980</v>
      </c>
      <c r="J43" s="67">
        <v>980</v>
      </c>
      <c r="K43" s="65">
        <v>980</v>
      </c>
      <c r="L43" s="85" t="s">
        <v>52</v>
      </c>
    </row>
    <row r="44" spans="1:12" ht="45" x14ac:dyDescent="0.25">
      <c r="A44" s="173" t="s">
        <v>54</v>
      </c>
      <c r="B44" s="14" t="s">
        <v>55</v>
      </c>
      <c r="C44" s="122" t="s">
        <v>56</v>
      </c>
      <c r="D44" s="67">
        <v>41</v>
      </c>
      <c r="E44" s="65">
        <f>D44</f>
        <v>41</v>
      </c>
      <c r="F44" s="113"/>
      <c r="G44" s="65"/>
      <c r="H44" s="113"/>
      <c r="I44" s="65"/>
      <c r="J44" s="113"/>
      <c r="K44" s="65"/>
      <c r="L44" s="172" t="s">
        <v>57</v>
      </c>
    </row>
    <row r="45" spans="1:12" ht="60" x14ac:dyDescent="0.25">
      <c r="A45" s="173" t="s">
        <v>58</v>
      </c>
      <c r="B45" s="14" t="s">
        <v>55</v>
      </c>
      <c r="C45" s="122" t="s">
        <v>59</v>
      </c>
      <c r="D45" s="67"/>
      <c r="E45" s="65"/>
      <c r="F45" s="113">
        <v>1000</v>
      </c>
      <c r="G45" s="65"/>
      <c r="H45" s="113"/>
      <c r="I45" s="65"/>
      <c r="J45" s="113"/>
      <c r="K45" s="65"/>
      <c r="L45" s="123" t="s">
        <v>60</v>
      </c>
    </row>
    <row r="46" spans="1:12" ht="30" x14ac:dyDescent="0.25">
      <c r="A46" s="173" t="s">
        <v>61</v>
      </c>
      <c r="B46" s="14" t="s">
        <v>55</v>
      </c>
      <c r="C46" s="66" t="s">
        <v>62</v>
      </c>
      <c r="D46" s="67">
        <v>1500</v>
      </c>
      <c r="E46" s="65">
        <f t="shared" ref="E46:E51" si="4">D46</f>
        <v>1500</v>
      </c>
      <c r="F46" s="113"/>
      <c r="G46" s="65"/>
      <c r="H46" s="113"/>
      <c r="I46" s="65"/>
      <c r="J46" s="113"/>
      <c r="K46" s="65"/>
      <c r="L46" s="123" t="s">
        <v>63</v>
      </c>
    </row>
    <row r="47" spans="1:12" ht="60" x14ac:dyDescent="0.25">
      <c r="A47" s="173" t="s">
        <v>64</v>
      </c>
      <c r="B47" s="14" t="s">
        <v>55</v>
      </c>
      <c r="C47" s="66" t="s">
        <v>65</v>
      </c>
      <c r="D47" s="67">
        <v>1250</v>
      </c>
      <c r="E47" s="65">
        <f t="shared" si="4"/>
        <v>1250</v>
      </c>
      <c r="F47" s="67"/>
      <c r="G47" s="65"/>
      <c r="H47" s="67"/>
      <c r="I47" s="65"/>
      <c r="J47" s="67"/>
      <c r="K47" s="65"/>
      <c r="L47" s="123" t="s">
        <v>66</v>
      </c>
    </row>
    <row r="48" spans="1:12" ht="165.75" customHeight="1" x14ac:dyDescent="0.25">
      <c r="A48" s="175" t="s">
        <v>67</v>
      </c>
      <c r="B48" s="181" t="s">
        <v>53</v>
      </c>
      <c r="C48" s="182" t="s">
        <v>68</v>
      </c>
      <c r="D48" s="67">
        <v>250</v>
      </c>
      <c r="E48" s="65">
        <f t="shared" si="4"/>
        <v>250</v>
      </c>
      <c r="F48" s="67"/>
      <c r="G48" s="65"/>
      <c r="H48" s="67"/>
      <c r="I48" s="65"/>
      <c r="J48" s="67"/>
      <c r="K48" s="65"/>
      <c r="L48" s="123" t="s">
        <v>69</v>
      </c>
    </row>
    <row r="49" spans="1:12" ht="150" x14ac:dyDescent="0.25">
      <c r="A49" s="173" t="s">
        <v>70</v>
      </c>
      <c r="B49" s="14" t="s">
        <v>55</v>
      </c>
      <c r="C49" s="14" t="s">
        <v>71</v>
      </c>
      <c r="D49" s="67">
        <v>1000</v>
      </c>
      <c r="E49" s="65">
        <f t="shared" si="4"/>
        <v>1000</v>
      </c>
      <c r="F49" s="67"/>
      <c r="G49" s="65"/>
      <c r="H49" s="67"/>
      <c r="I49" s="65"/>
      <c r="J49" s="67"/>
      <c r="K49" s="65"/>
      <c r="L49" s="123" t="s">
        <v>72</v>
      </c>
    </row>
    <row r="50" spans="1:12" ht="105" x14ac:dyDescent="0.25">
      <c r="A50" s="173" t="s">
        <v>73</v>
      </c>
      <c r="B50" s="14" t="s">
        <v>55</v>
      </c>
      <c r="C50" s="66" t="s">
        <v>74</v>
      </c>
      <c r="D50" s="67">
        <v>1000</v>
      </c>
      <c r="E50" s="65">
        <f t="shared" si="4"/>
        <v>1000</v>
      </c>
      <c r="F50" s="67"/>
      <c r="G50" s="65"/>
      <c r="H50" s="67"/>
      <c r="I50" s="65"/>
      <c r="J50" s="67"/>
      <c r="K50" s="65"/>
      <c r="L50" s="123" t="s">
        <v>75</v>
      </c>
    </row>
    <row r="51" spans="1:12" ht="165" x14ac:dyDescent="0.25">
      <c r="A51" s="173" t="s">
        <v>76</v>
      </c>
      <c r="B51" s="14" t="s">
        <v>55</v>
      </c>
      <c r="C51" s="66" t="s">
        <v>77</v>
      </c>
      <c r="D51" s="67">
        <v>1000</v>
      </c>
      <c r="E51" s="65">
        <f t="shared" si="4"/>
        <v>1000</v>
      </c>
      <c r="F51" s="67"/>
      <c r="G51" s="65"/>
      <c r="H51" s="67"/>
      <c r="I51" s="65"/>
      <c r="J51" s="67"/>
      <c r="K51" s="65"/>
      <c r="L51" s="123" t="s">
        <v>78</v>
      </c>
    </row>
    <row r="52" spans="1:12" ht="90" x14ac:dyDescent="0.25">
      <c r="A52" s="98" t="s">
        <v>76</v>
      </c>
      <c r="B52" s="118" t="s">
        <v>55</v>
      </c>
      <c r="C52" s="118" t="s">
        <v>79</v>
      </c>
      <c r="D52" s="67"/>
      <c r="E52" s="65"/>
      <c r="F52" s="67">
        <v>800</v>
      </c>
      <c r="G52" s="65"/>
      <c r="H52" s="67"/>
      <c r="I52" s="65"/>
      <c r="J52" s="67"/>
      <c r="K52" s="65"/>
      <c r="L52" s="123" t="s">
        <v>80</v>
      </c>
    </row>
    <row r="53" spans="1:12" ht="135" x14ac:dyDescent="0.25">
      <c r="A53" s="98" t="s">
        <v>76</v>
      </c>
      <c r="B53" s="118" t="s">
        <v>55</v>
      </c>
      <c r="C53" s="66" t="s">
        <v>81</v>
      </c>
      <c r="D53" s="67"/>
      <c r="E53" s="65"/>
      <c r="F53" s="67">
        <v>280</v>
      </c>
      <c r="G53" s="65"/>
      <c r="H53" s="67"/>
      <c r="I53" s="65"/>
      <c r="J53" s="67"/>
      <c r="K53" s="65"/>
      <c r="L53" s="123" t="s">
        <v>82</v>
      </c>
    </row>
    <row r="54" spans="1:12" ht="120" x14ac:dyDescent="0.25">
      <c r="A54" s="99" t="s">
        <v>83</v>
      </c>
      <c r="B54" s="23" t="s">
        <v>84</v>
      </c>
      <c r="C54" s="23" t="s">
        <v>85</v>
      </c>
      <c r="D54" s="64">
        <v>4000</v>
      </c>
      <c r="E54" s="65"/>
      <c r="F54" s="64">
        <v>31000</v>
      </c>
      <c r="G54" s="65"/>
      <c r="H54" s="64"/>
      <c r="I54" s="65"/>
      <c r="J54" s="64"/>
      <c r="K54" s="65"/>
      <c r="L54" s="124" t="s">
        <v>86</v>
      </c>
    </row>
    <row r="55" spans="1:12" ht="90" x14ac:dyDescent="0.25">
      <c r="A55" s="100" t="s">
        <v>83</v>
      </c>
      <c r="B55" s="23" t="s">
        <v>84</v>
      </c>
      <c r="C55" s="117" t="s">
        <v>87</v>
      </c>
      <c r="D55" s="64"/>
      <c r="E55" s="65"/>
      <c r="F55" s="64">
        <v>7000</v>
      </c>
      <c r="G55" s="65"/>
      <c r="H55" s="64"/>
      <c r="I55" s="65"/>
      <c r="J55" s="64"/>
      <c r="K55" s="65"/>
      <c r="L55" s="124" t="s">
        <v>88</v>
      </c>
    </row>
    <row r="56" spans="1:12" ht="90" x14ac:dyDescent="0.25">
      <c r="A56" s="100" t="s">
        <v>83</v>
      </c>
      <c r="B56" s="23" t="s">
        <v>84</v>
      </c>
      <c r="C56" s="117" t="s">
        <v>89</v>
      </c>
      <c r="D56" s="64">
        <v>2650</v>
      </c>
      <c r="E56" s="65">
        <f>D56</f>
        <v>2650</v>
      </c>
      <c r="F56" s="64"/>
      <c r="G56" s="65"/>
      <c r="H56" s="64"/>
      <c r="I56" s="65"/>
      <c r="J56" s="64"/>
      <c r="K56" s="65"/>
      <c r="L56" s="124" t="s">
        <v>90</v>
      </c>
    </row>
    <row r="57" spans="1:12" ht="60" x14ac:dyDescent="0.25">
      <c r="A57" s="100" t="s">
        <v>83</v>
      </c>
      <c r="B57" s="23" t="s">
        <v>84</v>
      </c>
      <c r="C57" s="117" t="s">
        <v>91</v>
      </c>
      <c r="D57" s="64">
        <v>6000</v>
      </c>
      <c r="E57" s="65"/>
      <c r="F57" s="64">
        <v>20000</v>
      </c>
      <c r="G57" s="65"/>
      <c r="H57" s="64"/>
      <c r="I57" s="65"/>
      <c r="J57" s="64"/>
      <c r="K57" s="65"/>
      <c r="L57" s="124" t="s">
        <v>92</v>
      </c>
    </row>
    <row r="58" spans="1:12" ht="90" x14ac:dyDescent="0.25">
      <c r="A58" s="100" t="s">
        <v>83</v>
      </c>
      <c r="B58" s="23" t="s">
        <v>84</v>
      </c>
      <c r="C58" s="117" t="s">
        <v>93</v>
      </c>
      <c r="D58" s="64">
        <v>2300</v>
      </c>
      <c r="E58" s="65">
        <f>D58</f>
        <v>2300</v>
      </c>
      <c r="F58" s="64"/>
      <c r="G58" s="65"/>
      <c r="H58" s="64"/>
      <c r="I58" s="65"/>
      <c r="J58" s="64"/>
      <c r="K58" s="65"/>
      <c r="L58" s="124" t="s">
        <v>94</v>
      </c>
    </row>
    <row r="59" spans="1:12" ht="60" x14ac:dyDescent="0.25">
      <c r="A59" s="100" t="s">
        <v>83</v>
      </c>
      <c r="B59" s="23" t="s">
        <v>84</v>
      </c>
      <c r="C59" s="117" t="s">
        <v>95</v>
      </c>
      <c r="D59" s="64">
        <v>1500</v>
      </c>
      <c r="E59" s="65">
        <f>D59</f>
        <v>1500</v>
      </c>
      <c r="F59" s="64"/>
      <c r="G59" s="65"/>
      <c r="H59" s="64"/>
      <c r="I59" s="65"/>
      <c r="J59" s="64"/>
      <c r="K59" s="65"/>
      <c r="L59" s="124" t="s">
        <v>96</v>
      </c>
    </row>
    <row r="60" spans="1:12" ht="105" x14ac:dyDescent="0.25">
      <c r="A60" s="100" t="s">
        <v>83</v>
      </c>
      <c r="B60" s="179" t="s">
        <v>84</v>
      </c>
      <c r="C60" s="180" t="s">
        <v>97</v>
      </c>
      <c r="D60" s="64">
        <v>0</v>
      </c>
      <c r="E60" s="65"/>
      <c r="F60" s="64"/>
      <c r="G60" s="65"/>
      <c r="H60" s="64"/>
      <c r="I60" s="65"/>
      <c r="J60" s="64"/>
      <c r="K60" s="65"/>
      <c r="L60" s="124" t="s">
        <v>98</v>
      </c>
    </row>
    <row r="61" spans="1:12" x14ac:dyDescent="0.25">
      <c r="A61" s="250" t="s">
        <v>83</v>
      </c>
      <c r="B61" s="254" t="s">
        <v>84</v>
      </c>
      <c r="C61" s="60" t="s">
        <v>101</v>
      </c>
      <c r="D61" s="113">
        <v>5100</v>
      </c>
      <c r="E61" s="65">
        <f>D61</f>
        <v>5100</v>
      </c>
      <c r="F61" s="67"/>
      <c r="G61" s="65"/>
      <c r="H61" s="67"/>
      <c r="I61" s="65"/>
      <c r="J61" s="67"/>
      <c r="K61" s="65"/>
      <c r="L61" s="115" t="s">
        <v>102</v>
      </c>
    </row>
    <row r="62" spans="1:12" ht="75" x14ac:dyDescent="0.25">
      <c r="A62" s="250"/>
      <c r="B62" s="254"/>
      <c r="C62" s="61" t="s">
        <v>104</v>
      </c>
      <c r="D62" s="67"/>
      <c r="E62" s="65"/>
      <c r="F62" s="67">
        <v>5000</v>
      </c>
      <c r="G62" s="65"/>
      <c r="H62" s="67">
        <v>45000</v>
      </c>
      <c r="I62" s="65"/>
      <c r="J62" s="67"/>
      <c r="K62" s="65"/>
      <c r="L62" s="115" t="s">
        <v>105</v>
      </c>
    </row>
    <row r="63" spans="1:12" ht="30" x14ac:dyDescent="0.25">
      <c r="A63" s="250"/>
      <c r="B63" s="254"/>
      <c r="C63" s="61" t="s">
        <v>106</v>
      </c>
      <c r="D63" s="113">
        <v>19100</v>
      </c>
      <c r="E63" s="65">
        <f>D63</f>
        <v>19100</v>
      </c>
      <c r="F63" s="67"/>
      <c r="G63" s="65"/>
      <c r="H63" s="67"/>
      <c r="I63" s="65"/>
      <c r="J63" s="67"/>
      <c r="K63" s="65"/>
      <c r="L63" s="115" t="s">
        <v>107</v>
      </c>
    </row>
    <row r="64" spans="1:12" x14ac:dyDescent="0.25">
      <c r="A64" s="250"/>
      <c r="B64" s="254"/>
      <c r="C64" s="61" t="s">
        <v>205</v>
      </c>
      <c r="D64" s="113"/>
      <c r="E64" s="65"/>
      <c r="F64" s="67">
        <v>30000</v>
      </c>
      <c r="G64" s="65"/>
      <c r="H64" s="67"/>
      <c r="I64" s="65"/>
      <c r="J64" s="67"/>
      <c r="K64" s="65"/>
      <c r="L64" s="115"/>
    </row>
    <row r="65" spans="1:12" x14ac:dyDescent="0.25">
      <c r="A65" s="250"/>
      <c r="B65" s="254"/>
      <c r="C65" s="61" t="s">
        <v>206</v>
      </c>
      <c r="D65" s="113"/>
      <c r="E65" s="65"/>
      <c r="F65" s="67">
        <v>29700</v>
      </c>
      <c r="G65" s="65"/>
      <c r="H65" s="67"/>
      <c r="I65" s="65"/>
      <c r="J65" s="67"/>
      <c r="K65" s="65"/>
      <c r="L65" s="115"/>
    </row>
    <row r="66" spans="1:12" ht="30" x14ac:dyDescent="0.25">
      <c r="A66" s="250"/>
      <c r="B66" s="254"/>
      <c r="C66" s="61" t="s">
        <v>108</v>
      </c>
      <c r="D66" s="56">
        <v>2000</v>
      </c>
      <c r="E66" s="50">
        <f>D66</f>
        <v>2000</v>
      </c>
      <c r="F66" s="67"/>
      <c r="G66" s="65"/>
      <c r="H66" s="67"/>
      <c r="I66" s="65"/>
      <c r="J66" s="67"/>
      <c r="K66" s="65"/>
      <c r="L66" s="115" t="s">
        <v>109</v>
      </c>
    </row>
    <row r="67" spans="1:12" x14ac:dyDescent="0.25">
      <c r="A67" s="250"/>
      <c r="B67" s="254"/>
      <c r="C67" s="62" t="s">
        <v>110</v>
      </c>
      <c r="D67" s="67">
        <v>2420</v>
      </c>
      <c r="E67" s="65">
        <f>D67</f>
        <v>2420</v>
      </c>
      <c r="F67" s="67"/>
      <c r="G67" s="65"/>
      <c r="H67" s="67"/>
      <c r="I67" s="65"/>
      <c r="J67" s="67"/>
      <c r="K67" s="65"/>
      <c r="L67" s="115"/>
    </row>
    <row r="68" spans="1:12" x14ac:dyDescent="0.25">
      <c r="A68" s="250"/>
      <c r="B68" s="254"/>
      <c r="C68" s="62" t="s">
        <v>111</v>
      </c>
      <c r="D68" s="67">
        <v>2420</v>
      </c>
      <c r="E68" s="65">
        <f>D68</f>
        <v>2420</v>
      </c>
      <c r="F68" s="67"/>
      <c r="G68" s="65"/>
      <c r="H68" s="67"/>
      <c r="I68" s="65"/>
      <c r="J68" s="67"/>
      <c r="K68" s="65"/>
      <c r="L68" s="115"/>
    </row>
    <row r="69" spans="1:12" x14ac:dyDescent="0.25">
      <c r="A69" s="250"/>
      <c r="B69" s="254"/>
      <c r="C69" s="118" t="s">
        <v>112</v>
      </c>
      <c r="D69" s="67"/>
      <c r="E69" s="65"/>
      <c r="F69" s="67">
        <v>1210</v>
      </c>
      <c r="G69" s="65"/>
      <c r="H69" s="67"/>
      <c r="I69" s="65"/>
      <c r="J69" s="67"/>
      <c r="K69" s="65"/>
      <c r="L69" s="115"/>
    </row>
    <row r="70" spans="1:12" x14ac:dyDescent="0.25">
      <c r="A70" s="250"/>
      <c r="B70" s="254"/>
      <c r="C70" s="118" t="s">
        <v>113</v>
      </c>
      <c r="D70" s="67"/>
      <c r="E70" s="65"/>
      <c r="F70" s="67">
        <v>1210</v>
      </c>
      <c r="G70" s="65"/>
      <c r="H70" s="67"/>
      <c r="I70" s="65"/>
      <c r="J70" s="67"/>
      <c r="K70" s="65"/>
      <c r="L70" s="115"/>
    </row>
    <row r="71" spans="1:12" ht="105" x14ac:dyDescent="0.25">
      <c r="A71" s="101" t="s">
        <v>114</v>
      </c>
      <c r="B71" s="13" t="s">
        <v>115</v>
      </c>
      <c r="C71" s="63" t="s">
        <v>116</v>
      </c>
      <c r="D71" s="67">
        <v>2000</v>
      </c>
      <c r="E71" s="65">
        <v>2000</v>
      </c>
      <c r="F71" s="67">
        <v>2000</v>
      </c>
      <c r="G71" s="65">
        <v>2000</v>
      </c>
      <c r="H71" s="67">
        <v>2000</v>
      </c>
      <c r="I71" s="65">
        <v>2000</v>
      </c>
      <c r="J71" s="67">
        <v>2000</v>
      </c>
      <c r="K71" s="65">
        <v>2000</v>
      </c>
      <c r="L71" s="78" t="s">
        <v>117</v>
      </c>
    </row>
    <row r="72" spans="1:12" ht="150" x14ac:dyDescent="0.25">
      <c r="A72" s="101" t="s">
        <v>114</v>
      </c>
      <c r="B72" s="13" t="s">
        <v>118</v>
      </c>
      <c r="C72" s="63" t="s">
        <v>119</v>
      </c>
      <c r="D72" s="64">
        <v>100</v>
      </c>
      <c r="E72" s="65"/>
      <c r="F72" s="64">
        <v>100</v>
      </c>
      <c r="G72" s="65"/>
      <c r="H72" s="64">
        <v>100</v>
      </c>
      <c r="I72" s="65"/>
      <c r="J72" s="64">
        <v>100</v>
      </c>
      <c r="K72" s="65"/>
      <c r="L72" s="78" t="s">
        <v>120</v>
      </c>
    </row>
    <row r="73" spans="1:12" ht="120" x14ac:dyDescent="0.25">
      <c r="A73" s="173" t="s">
        <v>114</v>
      </c>
      <c r="B73" s="14" t="s">
        <v>115</v>
      </c>
      <c r="C73" s="66" t="s">
        <v>121</v>
      </c>
      <c r="D73" s="67">
        <v>600</v>
      </c>
      <c r="E73" s="65"/>
      <c r="F73" s="67">
        <v>600</v>
      </c>
      <c r="G73" s="65"/>
      <c r="H73" s="67">
        <v>600</v>
      </c>
      <c r="I73" s="65"/>
      <c r="J73" s="67">
        <v>600</v>
      </c>
      <c r="K73" s="65"/>
      <c r="L73" s="172" t="s">
        <v>122</v>
      </c>
    </row>
    <row r="74" spans="1:12" ht="165" x14ac:dyDescent="0.25">
      <c r="A74" s="101" t="s">
        <v>114</v>
      </c>
      <c r="B74" s="12" t="s">
        <v>123</v>
      </c>
      <c r="C74" s="63" t="s">
        <v>124</v>
      </c>
      <c r="D74" s="113">
        <v>2000</v>
      </c>
      <c r="E74" s="65">
        <v>2000</v>
      </c>
      <c r="F74" s="113">
        <v>3000</v>
      </c>
      <c r="G74" s="65">
        <v>3000</v>
      </c>
      <c r="H74" s="113">
        <v>3000</v>
      </c>
      <c r="I74" s="65">
        <v>3000</v>
      </c>
      <c r="J74" s="113">
        <v>3000</v>
      </c>
      <c r="K74" s="65">
        <v>3000</v>
      </c>
      <c r="L74" s="80" t="s">
        <v>125</v>
      </c>
    </row>
    <row r="75" spans="1:12" ht="30" x14ac:dyDescent="0.25">
      <c r="A75" s="96" t="s">
        <v>114</v>
      </c>
      <c r="B75" s="12" t="s">
        <v>123</v>
      </c>
      <c r="C75" s="66" t="s">
        <v>126</v>
      </c>
      <c r="D75" s="68">
        <v>1000</v>
      </c>
      <c r="E75" s="50">
        <v>1000</v>
      </c>
      <c r="F75" s="68">
        <v>1000</v>
      </c>
      <c r="G75" s="50">
        <v>1000</v>
      </c>
      <c r="H75" s="68">
        <v>1000</v>
      </c>
      <c r="I75" s="50">
        <v>1000</v>
      </c>
      <c r="J75" s="68">
        <v>1000</v>
      </c>
      <c r="K75" s="50">
        <v>1000</v>
      </c>
      <c r="L75" s="249" t="s">
        <v>127</v>
      </c>
    </row>
    <row r="76" spans="1:12" ht="30" x14ac:dyDescent="0.25">
      <c r="A76" s="173" t="s">
        <v>114</v>
      </c>
      <c r="B76" s="12" t="s">
        <v>123</v>
      </c>
      <c r="C76" s="66" t="s">
        <v>128</v>
      </c>
      <c r="D76" s="67">
        <v>1500</v>
      </c>
      <c r="E76" s="65">
        <v>1500</v>
      </c>
      <c r="F76" s="67">
        <v>1500</v>
      </c>
      <c r="G76" s="65">
        <v>1500</v>
      </c>
      <c r="H76" s="67">
        <v>1500</v>
      </c>
      <c r="I76" s="65">
        <v>1500</v>
      </c>
      <c r="J76" s="67">
        <v>1500</v>
      </c>
      <c r="K76" s="65">
        <v>1500</v>
      </c>
      <c r="L76" s="249"/>
    </row>
    <row r="77" spans="1:12" x14ac:dyDescent="0.25">
      <c r="A77" s="173" t="s">
        <v>114</v>
      </c>
      <c r="B77" s="13" t="s">
        <v>118</v>
      </c>
      <c r="C77" s="66" t="s">
        <v>129</v>
      </c>
      <c r="D77" s="67">
        <v>1000</v>
      </c>
      <c r="E77" s="65"/>
      <c r="F77" s="67">
        <v>1000</v>
      </c>
      <c r="G77" s="65"/>
      <c r="H77" s="67">
        <v>1000</v>
      </c>
      <c r="I77" s="65"/>
      <c r="J77" s="67">
        <v>1000</v>
      </c>
      <c r="K77" s="65"/>
      <c r="L77" s="172"/>
    </row>
    <row r="78" spans="1:12" s="20" customFormat="1" ht="30" x14ac:dyDescent="0.25">
      <c r="A78" s="250" t="s">
        <v>130</v>
      </c>
      <c r="B78" s="22" t="s">
        <v>131</v>
      </c>
      <c r="C78" s="54" t="s">
        <v>132</v>
      </c>
      <c r="D78" s="55">
        <v>200</v>
      </c>
      <c r="E78" s="50">
        <v>200</v>
      </c>
      <c r="F78" s="56">
        <v>200</v>
      </c>
      <c r="G78" s="50">
        <v>200</v>
      </c>
      <c r="H78" s="56">
        <v>200</v>
      </c>
      <c r="I78" s="50">
        <v>200</v>
      </c>
      <c r="J78" s="56">
        <v>200</v>
      </c>
      <c r="K78" s="50">
        <v>200</v>
      </c>
      <c r="L78" s="82"/>
    </row>
    <row r="79" spans="1:12" ht="42" customHeight="1" x14ac:dyDescent="0.25">
      <c r="A79" s="250"/>
      <c r="B79" s="14" t="s">
        <v>133</v>
      </c>
      <c r="C79" s="117" t="s">
        <v>134</v>
      </c>
      <c r="D79" s="67">
        <v>40</v>
      </c>
      <c r="E79" s="65">
        <v>40</v>
      </c>
      <c r="F79" s="67">
        <v>40</v>
      </c>
      <c r="G79" s="65">
        <v>40</v>
      </c>
      <c r="H79" s="67">
        <v>40</v>
      </c>
      <c r="I79" s="65">
        <v>40</v>
      </c>
      <c r="J79" s="67">
        <v>40</v>
      </c>
      <c r="K79" s="65">
        <v>40</v>
      </c>
      <c r="L79" s="115"/>
    </row>
    <row r="80" spans="1:12" s="20" customFormat="1" ht="90" x14ac:dyDescent="0.25">
      <c r="A80" s="250"/>
      <c r="B80" s="14" t="s">
        <v>135</v>
      </c>
      <c r="C80" s="63" t="s">
        <v>136</v>
      </c>
      <c r="D80" s="67">
        <v>8560</v>
      </c>
      <c r="E80" s="65">
        <v>8560</v>
      </c>
      <c r="F80" s="67">
        <v>1800</v>
      </c>
      <c r="G80" s="65">
        <v>1800</v>
      </c>
      <c r="H80" s="67">
        <v>1800</v>
      </c>
      <c r="I80" s="65">
        <v>1800</v>
      </c>
      <c r="J80" s="67">
        <v>1800</v>
      </c>
      <c r="K80" s="65">
        <v>1800</v>
      </c>
      <c r="L80" s="115" t="s">
        <v>137</v>
      </c>
    </row>
    <row r="81" spans="1:12" x14ac:dyDescent="0.25">
      <c r="A81" s="250"/>
      <c r="B81" s="14" t="s">
        <v>138</v>
      </c>
      <c r="C81" s="63" t="s">
        <v>139</v>
      </c>
      <c r="D81" s="67">
        <v>200</v>
      </c>
      <c r="E81" s="65"/>
      <c r="F81" s="67">
        <v>200</v>
      </c>
      <c r="G81" s="65"/>
      <c r="H81" s="67">
        <v>200</v>
      </c>
      <c r="I81" s="65"/>
      <c r="J81" s="67">
        <v>200</v>
      </c>
      <c r="K81" s="65"/>
      <c r="L81" s="115"/>
    </row>
    <row r="82" spans="1:12" ht="45" x14ac:dyDescent="0.25">
      <c r="A82" s="250"/>
      <c r="B82" s="14" t="s">
        <v>140</v>
      </c>
      <c r="C82" s="63" t="s">
        <v>141</v>
      </c>
      <c r="D82" s="67">
        <v>5000</v>
      </c>
      <c r="E82" s="65"/>
      <c r="F82" s="67">
        <v>5000</v>
      </c>
      <c r="G82" s="65"/>
      <c r="H82" s="67"/>
      <c r="I82" s="65"/>
      <c r="J82" s="67"/>
      <c r="K82" s="65"/>
      <c r="L82" s="83"/>
    </row>
    <row r="83" spans="1:12" ht="30" x14ac:dyDescent="0.25">
      <c r="A83" s="250"/>
      <c r="B83" s="14" t="s">
        <v>142</v>
      </c>
      <c r="C83" s="117" t="s">
        <v>143</v>
      </c>
      <c r="D83" s="113">
        <v>1900</v>
      </c>
      <c r="E83" s="65">
        <f>D83</f>
        <v>1900</v>
      </c>
      <c r="F83" s="67"/>
      <c r="G83" s="65"/>
      <c r="H83" s="67"/>
      <c r="I83" s="65"/>
      <c r="J83" s="67"/>
      <c r="K83" s="65"/>
      <c r="L83" s="115"/>
    </row>
    <row r="84" spans="1:12" x14ac:dyDescent="0.25">
      <c r="A84" s="250"/>
      <c r="B84" s="14" t="s">
        <v>142</v>
      </c>
      <c r="C84" s="63" t="s">
        <v>144</v>
      </c>
      <c r="D84" s="113">
        <v>1250</v>
      </c>
      <c r="E84" s="65">
        <f>D84</f>
        <v>1250</v>
      </c>
      <c r="F84" s="67"/>
      <c r="G84" s="65"/>
      <c r="H84" s="67"/>
      <c r="I84" s="65"/>
      <c r="J84" s="67"/>
      <c r="K84" s="65"/>
      <c r="L84" s="115"/>
    </row>
    <row r="85" spans="1:12" ht="75" x14ac:dyDescent="0.25">
      <c r="A85" s="250" t="s">
        <v>145</v>
      </c>
      <c r="B85" s="14" t="s">
        <v>7</v>
      </c>
      <c r="C85" s="57" t="s">
        <v>146</v>
      </c>
      <c r="D85" s="113">
        <v>1000</v>
      </c>
      <c r="E85" s="65"/>
      <c r="F85" s="113">
        <v>9000</v>
      </c>
      <c r="G85" s="65"/>
      <c r="H85" s="67"/>
      <c r="I85" s="65"/>
      <c r="J85" s="67"/>
      <c r="K85" s="65"/>
      <c r="L85" s="115" t="s">
        <v>147</v>
      </c>
    </row>
    <row r="86" spans="1:12" ht="75" x14ac:dyDescent="0.25">
      <c r="A86" s="250"/>
      <c r="B86" s="14" t="s">
        <v>6</v>
      </c>
      <c r="C86" s="57" t="s">
        <v>148</v>
      </c>
      <c r="D86" s="55">
        <v>29500</v>
      </c>
      <c r="E86" s="50">
        <f>D86</f>
        <v>29500</v>
      </c>
      <c r="F86" s="69"/>
      <c r="G86" s="52"/>
      <c r="H86" s="69"/>
      <c r="I86" s="52"/>
      <c r="J86" s="69"/>
      <c r="K86" s="52"/>
      <c r="L86" s="115" t="s">
        <v>149</v>
      </c>
    </row>
    <row r="87" spans="1:12" ht="45" x14ac:dyDescent="0.25">
      <c r="A87" s="174" t="s">
        <v>150</v>
      </c>
      <c r="B87" s="22" t="s">
        <v>7</v>
      </c>
      <c r="C87" s="57" t="s">
        <v>151</v>
      </c>
      <c r="D87" s="113">
        <v>700</v>
      </c>
      <c r="E87" s="65">
        <f>D87</f>
        <v>700</v>
      </c>
      <c r="F87" s="113"/>
      <c r="G87" s="65"/>
      <c r="H87" s="113"/>
      <c r="I87" s="65"/>
      <c r="J87" s="113"/>
      <c r="K87" s="65"/>
      <c r="L87" s="115"/>
    </row>
    <row r="88" spans="1:12" ht="90" x14ac:dyDescent="0.25">
      <c r="A88" s="250" t="s">
        <v>152</v>
      </c>
      <c r="B88" s="14" t="s">
        <v>7</v>
      </c>
      <c r="C88" s="66" t="s">
        <v>153</v>
      </c>
      <c r="D88" s="67">
        <v>5900</v>
      </c>
      <c r="E88" s="65">
        <f>D88</f>
        <v>5900</v>
      </c>
      <c r="F88" s="67"/>
      <c r="G88" s="65"/>
      <c r="H88" s="67"/>
      <c r="I88" s="65"/>
      <c r="J88" s="67"/>
      <c r="K88" s="65"/>
      <c r="L88" s="115" t="s">
        <v>154</v>
      </c>
    </row>
    <row r="89" spans="1:12" x14ac:dyDescent="0.25">
      <c r="A89" s="250"/>
      <c r="B89" s="14" t="s">
        <v>155</v>
      </c>
      <c r="C89" s="66" t="s">
        <v>156</v>
      </c>
      <c r="D89" s="56">
        <v>80</v>
      </c>
      <c r="E89" s="50"/>
      <c r="F89" s="56">
        <v>80</v>
      </c>
      <c r="G89" s="50"/>
      <c r="H89" s="56">
        <v>80</v>
      </c>
      <c r="I89" s="50"/>
      <c r="J89" s="56">
        <v>80</v>
      </c>
      <c r="K89" s="50"/>
      <c r="L89" s="115"/>
    </row>
    <row r="90" spans="1:12" ht="45" x14ac:dyDescent="0.25">
      <c r="A90" s="250"/>
      <c r="B90" s="22" t="s">
        <v>6</v>
      </c>
      <c r="C90" s="57" t="s">
        <v>157</v>
      </c>
      <c r="D90" s="56">
        <v>450</v>
      </c>
      <c r="E90" s="50">
        <f>D90</f>
        <v>450</v>
      </c>
      <c r="F90" s="56"/>
      <c r="G90" s="50"/>
      <c r="H90" s="56"/>
      <c r="I90" s="50"/>
      <c r="J90" s="56"/>
      <c r="K90" s="50"/>
      <c r="L90" s="82"/>
    </row>
    <row r="91" spans="1:12" ht="105" x14ac:dyDescent="0.25">
      <c r="A91" s="250"/>
      <c r="B91" s="14" t="s">
        <v>155</v>
      </c>
      <c r="C91" s="66" t="s">
        <v>158</v>
      </c>
      <c r="D91" s="56">
        <v>2500</v>
      </c>
      <c r="E91" s="50">
        <v>2500</v>
      </c>
      <c r="F91" s="56">
        <v>2500</v>
      </c>
      <c r="G91" s="50"/>
      <c r="H91" s="56">
        <v>2500</v>
      </c>
      <c r="I91" s="50"/>
      <c r="J91" s="56">
        <v>2500</v>
      </c>
      <c r="K91" s="50"/>
      <c r="L91" s="115"/>
    </row>
    <row r="92" spans="1:12" x14ac:dyDescent="0.25">
      <c r="A92" s="250" t="s">
        <v>159</v>
      </c>
      <c r="B92" s="14" t="s">
        <v>34</v>
      </c>
      <c r="C92" s="66" t="s">
        <v>160</v>
      </c>
      <c r="D92" s="67">
        <v>478</v>
      </c>
      <c r="E92" s="65">
        <f>D92</f>
        <v>478</v>
      </c>
      <c r="F92" s="67"/>
      <c r="G92" s="65"/>
      <c r="H92" s="67"/>
      <c r="I92" s="65"/>
      <c r="J92" s="67"/>
      <c r="K92" s="65"/>
      <c r="L92" s="115"/>
    </row>
    <row r="93" spans="1:12" ht="75" x14ac:dyDescent="0.25">
      <c r="A93" s="250"/>
      <c r="B93" s="14" t="s">
        <v>31</v>
      </c>
      <c r="C93" s="57" t="s">
        <v>161</v>
      </c>
      <c r="D93" s="67">
        <v>2000</v>
      </c>
      <c r="E93" s="65">
        <f>D93</f>
        <v>2000</v>
      </c>
      <c r="F93" s="67"/>
      <c r="G93" s="65"/>
      <c r="H93" s="67"/>
      <c r="I93" s="65"/>
      <c r="J93" s="67"/>
      <c r="K93" s="65"/>
      <c r="L93" s="115"/>
    </row>
    <row r="94" spans="1:12" ht="60" x14ac:dyDescent="0.25">
      <c r="A94" s="250"/>
      <c r="B94" s="14" t="s">
        <v>31</v>
      </c>
      <c r="C94" s="57" t="s">
        <v>162</v>
      </c>
      <c r="D94" s="67">
        <v>2500</v>
      </c>
      <c r="E94" s="65">
        <f>D94</f>
        <v>2500</v>
      </c>
      <c r="F94" s="67"/>
      <c r="G94" s="65"/>
      <c r="H94" s="67"/>
      <c r="I94" s="65"/>
      <c r="J94" s="67"/>
      <c r="K94" s="65"/>
      <c r="L94" s="115"/>
    </row>
    <row r="95" spans="1:12" ht="60" x14ac:dyDescent="0.25">
      <c r="A95" s="250"/>
      <c r="B95" s="14" t="s">
        <v>31</v>
      </c>
      <c r="C95" s="57" t="s">
        <v>163</v>
      </c>
      <c r="D95" s="67">
        <v>1000</v>
      </c>
      <c r="E95" s="65">
        <f>D95</f>
        <v>1000</v>
      </c>
      <c r="F95" s="67"/>
      <c r="G95" s="65"/>
      <c r="H95" s="67"/>
      <c r="I95" s="65"/>
      <c r="J95" s="67"/>
      <c r="K95" s="65"/>
      <c r="L95" s="115"/>
    </row>
    <row r="96" spans="1:12" ht="75" x14ac:dyDescent="0.25">
      <c r="A96" s="173" t="s">
        <v>164</v>
      </c>
      <c r="B96" s="14" t="s">
        <v>165</v>
      </c>
      <c r="C96" s="66" t="s">
        <v>166</v>
      </c>
      <c r="D96" s="67">
        <v>20</v>
      </c>
      <c r="E96" s="65">
        <v>20</v>
      </c>
      <c r="F96" s="67">
        <v>20</v>
      </c>
      <c r="G96" s="65">
        <v>20</v>
      </c>
      <c r="H96" s="67">
        <v>20</v>
      </c>
      <c r="I96" s="65">
        <v>20</v>
      </c>
      <c r="J96" s="67">
        <v>20</v>
      </c>
      <c r="K96" s="65">
        <v>20</v>
      </c>
      <c r="L96" s="115" t="s">
        <v>167</v>
      </c>
    </row>
    <row r="97" spans="1:12" x14ac:dyDescent="0.25">
      <c r="A97" s="103" t="s">
        <v>168</v>
      </c>
      <c r="B97" s="23" t="s">
        <v>169</v>
      </c>
      <c r="C97" s="23" t="s">
        <v>170</v>
      </c>
      <c r="D97" s="113"/>
      <c r="E97" s="65"/>
      <c r="F97" s="113"/>
      <c r="G97" s="65"/>
      <c r="H97" s="113"/>
      <c r="I97" s="65"/>
      <c r="J97" s="113">
        <v>100</v>
      </c>
      <c r="K97" s="65"/>
      <c r="L97" s="80"/>
    </row>
    <row r="98" spans="1:12" ht="30" x14ac:dyDescent="0.25">
      <c r="A98" s="103" t="s">
        <v>168</v>
      </c>
      <c r="B98" s="23" t="s">
        <v>123</v>
      </c>
      <c r="C98" s="23" t="s">
        <v>171</v>
      </c>
      <c r="D98" s="113"/>
      <c r="E98" s="65"/>
      <c r="F98" s="113">
        <v>1000</v>
      </c>
      <c r="G98" s="65"/>
      <c r="H98" s="113">
        <v>1000</v>
      </c>
      <c r="I98" s="65"/>
      <c r="J98" s="113">
        <v>1000</v>
      </c>
      <c r="K98" s="65"/>
      <c r="L98" s="80" t="s">
        <v>172</v>
      </c>
    </row>
    <row r="99" spans="1:12" ht="30" x14ac:dyDescent="0.25">
      <c r="A99" s="103" t="s">
        <v>168</v>
      </c>
      <c r="B99" s="23" t="s">
        <v>123</v>
      </c>
      <c r="C99" s="23" t="s">
        <v>228</v>
      </c>
      <c r="D99" s="113"/>
      <c r="E99" s="65">
        <v>2000</v>
      </c>
      <c r="F99" s="113"/>
      <c r="G99" s="65"/>
      <c r="H99" s="113"/>
      <c r="I99" s="65"/>
      <c r="J99" s="113"/>
      <c r="K99" s="65"/>
      <c r="L99" s="80"/>
    </row>
    <row r="100" spans="1:12" ht="60" x14ac:dyDescent="0.25">
      <c r="A100" s="103" t="s">
        <v>168</v>
      </c>
      <c r="B100" s="23" t="s">
        <v>123</v>
      </c>
      <c r="C100" s="23" t="s">
        <v>173</v>
      </c>
      <c r="D100" s="113"/>
      <c r="E100" s="65"/>
      <c r="F100" s="113">
        <v>5200</v>
      </c>
      <c r="G100" s="65"/>
      <c r="H100" s="113">
        <v>5200</v>
      </c>
      <c r="I100" s="65"/>
      <c r="J100" s="113">
        <v>5200</v>
      </c>
      <c r="K100" s="65"/>
      <c r="L100" s="80"/>
    </row>
    <row r="101" spans="1:12" x14ac:dyDescent="0.25">
      <c r="A101" s="103" t="s">
        <v>168</v>
      </c>
      <c r="B101" s="23"/>
      <c r="C101" s="23"/>
      <c r="D101" s="113"/>
      <c r="E101" s="65"/>
      <c r="F101" s="113"/>
      <c r="G101" s="65"/>
      <c r="H101" s="113"/>
      <c r="I101" s="65"/>
      <c r="J101" s="113"/>
      <c r="K101" s="65"/>
      <c r="L101" s="80"/>
    </row>
    <row r="102" spans="1:12" ht="45" x14ac:dyDescent="0.25">
      <c r="A102" s="96" t="s">
        <v>174</v>
      </c>
      <c r="B102" s="12" t="s">
        <v>48</v>
      </c>
      <c r="C102" s="63" t="s">
        <v>175</v>
      </c>
      <c r="D102" s="67">
        <v>1000</v>
      </c>
      <c r="E102" s="65">
        <v>1000</v>
      </c>
      <c r="F102" s="67"/>
      <c r="G102" s="65"/>
      <c r="H102" s="67"/>
      <c r="I102" s="65"/>
      <c r="J102" s="67"/>
      <c r="K102" s="65"/>
      <c r="L102" s="84" t="s">
        <v>176</v>
      </c>
    </row>
    <row r="103" spans="1:12" ht="120" x14ac:dyDescent="0.25">
      <c r="A103" s="96" t="s">
        <v>174</v>
      </c>
      <c r="B103" s="12" t="s">
        <v>177</v>
      </c>
      <c r="C103" s="12" t="s">
        <v>178</v>
      </c>
      <c r="D103" s="67">
        <v>200</v>
      </c>
      <c r="E103" s="65">
        <v>200</v>
      </c>
      <c r="F103" s="67">
        <v>200</v>
      </c>
      <c r="G103" s="65"/>
      <c r="H103" s="67">
        <v>200</v>
      </c>
      <c r="I103" s="65"/>
      <c r="J103" s="67">
        <v>200</v>
      </c>
      <c r="K103" s="65"/>
      <c r="L103" s="78" t="s">
        <v>176</v>
      </c>
    </row>
    <row r="104" spans="1:12" ht="165" x14ac:dyDescent="0.25">
      <c r="A104" s="104" t="s">
        <v>179</v>
      </c>
      <c r="B104" s="24" t="s">
        <v>50</v>
      </c>
      <c r="C104" s="66" t="s">
        <v>180</v>
      </c>
      <c r="D104" s="70"/>
      <c r="E104" s="71"/>
      <c r="F104" s="67">
        <v>4500</v>
      </c>
      <c r="G104" s="65">
        <v>4500</v>
      </c>
      <c r="H104" s="67">
        <v>8122</v>
      </c>
      <c r="I104" s="65">
        <v>8122</v>
      </c>
      <c r="J104" s="67">
        <v>9472</v>
      </c>
      <c r="K104" s="65">
        <v>9472</v>
      </c>
      <c r="L104" s="85" t="s">
        <v>181</v>
      </c>
    </row>
    <row r="105" spans="1:12" ht="90" x14ac:dyDescent="0.25">
      <c r="A105" s="104" t="s">
        <v>182</v>
      </c>
      <c r="B105" s="24" t="s">
        <v>50</v>
      </c>
      <c r="C105" s="24" t="s">
        <v>183</v>
      </c>
      <c r="D105" s="72">
        <v>1000</v>
      </c>
      <c r="E105" s="71"/>
      <c r="F105" s="72">
        <v>1000</v>
      </c>
      <c r="G105" s="71"/>
      <c r="H105" s="67"/>
      <c r="I105" s="65"/>
      <c r="J105" s="67"/>
      <c r="K105" s="65"/>
      <c r="L105" s="85" t="s">
        <v>184</v>
      </c>
    </row>
    <row r="106" spans="1:12" x14ac:dyDescent="0.25">
      <c r="A106" s="105" t="s">
        <v>5</v>
      </c>
      <c r="B106" s="25"/>
      <c r="C106" s="25" t="s">
        <v>185</v>
      </c>
      <c r="D106" s="73">
        <v>7000</v>
      </c>
      <c r="E106" s="74">
        <v>5000</v>
      </c>
      <c r="F106" s="73"/>
      <c r="G106" s="74"/>
      <c r="H106" s="56"/>
      <c r="I106" s="50"/>
      <c r="J106" s="56"/>
      <c r="K106" s="50"/>
      <c r="L106" s="86"/>
    </row>
    <row r="107" spans="1:12" ht="30" x14ac:dyDescent="0.25">
      <c r="A107" s="104" t="s">
        <v>186</v>
      </c>
      <c r="B107" s="24" t="s">
        <v>50</v>
      </c>
      <c r="C107" s="24" t="s">
        <v>187</v>
      </c>
      <c r="D107" s="72">
        <v>300</v>
      </c>
      <c r="E107" s="71">
        <v>300</v>
      </c>
      <c r="F107" s="72">
        <v>300</v>
      </c>
      <c r="G107" s="71">
        <v>300</v>
      </c>
      <c r="H107" s="67">
        <v>300</v>
      </c>
      <c r="I107" s="65">
        <v>300</v>
      </c>
      <c r="J107" s="67">
        <v>300</v>
      </c>
      <c r="K107" s="65">
        <v>300</v>
      </c>
      <c r="L107" s="85" t="s">
        <v>188</v>
      </c>
    </row>
    <row r="108" spans="1:12" ht="30" x14ac:dyDescent="0.25">
      <c r="A108" s="104" t="s">
        <v>186</v>
      </c>
      <c r="B108" s="24" t="s">
        <v>50</v>
      </c>
      <c r="C108" s="24" t="s">
        <v>189</v>
      </c>
      <c r="D108" s="72">
        <v>500</v>
      </c>
      <c r="E108" s="71">
        <v>500</v>
      </c>
      <c r="F108" s="72">
        <v>500</v>
      </c>
      <c r="G108" s="71">
        <v>500</v>
      </c>
      <c r="H108" s="67">
        <v>500</v>
      </c>
      <c r="I108" s="65">
        <v>500</v>
      </c>
      <c r="J108" s="67">
        <v>500</v>
      </c>
      <c r="K108" s="65">
        <v>500</v>
      </c>
      <c r="L108" s="85" t="s">
        <v>190</v>
      </c>
    </row>
    <row r="109" spans="1:12" ht="30" x14ac:dyDescent="0.25">
      <c r="A109" s="253" t="s">
        <v>191</v>
      </c>
      <c r="B109" s="14" t="s">
        <v>192</v>
      </c>
      <c r="C109" s="66" t="s">
        <v>193</v>
      </c>
      <c r="D109" s="113">
        <v>140</v>
      </c>
      <c r="E109" s="65">
        <v>140</v>
      </c>
      <c r="F109" s="113">
        <v>140</v>
      </c>
      <c r="G109" s="65">
        <v>140</v>
      </c>
      <c r="H109" s="113">
        <v>140</v>
      </c>
      <c r="I109" s="65">
        <v>140</v>
      </c>
      <c r="J109" s="113">
        <v>140</v>
      </c>
      <c r="K109" s="65">
        <v>140</v>
      </c>
      <c r="L109" s="125"/>
    </row>
    <row r="110" spans="1:12" ht="30" x14ac:dyDescent="0.25">
      <c r="A110" s="253"/>
      <c r="B110" s="14" t="s">
        <v>194</v>
      </c>
      <c r="C110" s="117" t="s">
        <v>195</v>
      </c>
      <c r="D110" s="67">
        <v>1745</v>
      </c>
      <c r="E110" s="65"/>
      <c r="F110" s="67"/>
      <c r="G110" s="65"/>
      <c r="H110" s="67"/>
      <c r="I110" s="65"/>
      <c r="J110" s="67"/>
      <c r="K110" s="65"/>
      <c r="L110" s="87" t="s">
        <v>196</v>
      </c>
    </row>
    <row r="111" spans="1:12" ht="126" x14ac:dyDescent="0.25">
      <c r="A111" s="251" t="s">
        <v>213</v>
      </c>
      <c r="B111" s="66" t="s">
        <v>197</v>
      </c>
      <c r="C111" s="66" t="s">
        <v>201</v>
      </c>
      <c r="D111" s="67">
        <v>200</v>
      </c>
      <c r="E111" s="65">
        <v>200</v>
      </c>
      <c r="F111" s="67">
        <v>200</v>
      </c>
      <c r="G111" s="65">
        <v>200</v>
      </c>
      <c r="H111" s="67">
        <v>200</v>
      </c>
      <c r="I111" s="65">
        <v>200</v>
      </c>
      <c r="J111" s="67">
        <v>200</v>
      </c>
      <c r="K111" s="65">
        <v>200</v>
      </c>
      <c r="L111" s="88" t="s">
        <v>198</v>
      </c>
    </row>
    <row r="112" spans="1:12" ht="45" x14ac:dyDescent="0.25">
      <c r="A112" s="251"/>
      <c r="B112" s="22" t="s">
        <v>199</v>
      </c>
      <c r="C112" s="57" t="s">
        <v>202</v>
      </c>
      <c r="D112" s="56"/>
      <c r="E112" s="50"/>
      <c r="F112" s="56"/>
      <c r="G112" s="50"/>
      <c r="H112" s="56"/>
      <c r="I112" s="50"/>
      <c r="J112" s="56">
        <v>500</v>
      </c>
      <c r="K112" s="50"/>
      <c r="L112" s="89" t="s">
        <v>200</v>
      </c>
    </row>
    <row r="113" spans="1:12" ht="45.75" thickBot="1" x14ac:dyDescent="0.3">
      <c r="A113" s="252"/>
      <c r="B113" s="21" t="s">
        <v>199</v>
      </c>
      <c r="C113" s="90" t="s">
        <v>203</v>
      </c>
      <c r="D113" s="91"/>
      <c r="E113" s="92"/>
      <c r="F113" s="91"/>
      <c r="G113" s="92"/>
      <c r="H113" s="91"/>
      <c r="I113" s="92"/>
      <c r="J113" s="91">
        <v>500</v>
      </c>
      <c r="K113" s="92"/>
      <c r="L113" s="93" t="s">
        <v>200</v>
      </c>
    </row>
    <row r="114" spans="1:12" x14ac:dyDescent="0.25">
      <c r="A114" s="15"/>
      <c r="B114" s="16"/>
      <c r="C114" s="17"/>
      <c r="D114" s="18"/>
      <c r="E114" s="18"/>
      <c r="F114" s="18"/>
      <c r="G114" s="18"/>
      <c r="H114" s="18"/>
      <c r="I114" s="18"/>
      <c r="J114" s="18"/>
      <c r="K114" s="18"/>
      <c r="L114" s="19"/>
    </row>
    <row r="115" spans="1:12" s="20" customFormat="1" x14ac:dyDescent="0.25">
      <c r="A115" s="27"/>
      <c r="B115" s="27"/>
      <c r="C115" s="28"/>
      <c r="D115" s="29"/>
      <c r="E115" s="29"/>
      <c r="F115" s="29"/>
      <c r="G115" s="29"/>
      <c r="H115" s="29"/>
      <c r="I115" s="29"/>
      <c r="J115" s="29"/>
      <c r="K115" s="29"/>
      <c r="L115" s="30"/>
    </row>
  </sheetData>
  <mergeCells count="13">
    <mergeCell ref="B61:B70"/>
    <mergeCell ref="A28:A30"/>
    <mergeCell ref="A31:A32"/>
    <mergeCell ref="A33:A36"/>
    <mergeCell ref="A37:A39"/>
    <mergeCell ref="A61:A70"/>
    <mergeCell ref="A111:A113"/>
    <mergeCell ref="L75:L76"/>
    <mergeCell ref="A78:A84"/>
    <mergeCell ref="A85:A86"/>
    <mergeCell ref="A88:A91"/>
    <mergeCell ref="A92:A95"/>
    <mergeCell ref="A109:A110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topLeftCell="B10" workbookViewId="0">
      <selection activeCell="E20" sqref="E20"/>
    </sheetView>
  </sheetViews>
  <sheetFormatPr defaultRowHeight="15" x14ac:dyDescent="0.25"/>
  <cols>
    <col min="1" max="1" width="29.140625" style="1" customWidth="1"/>
    <col min="2" max="2" width="41" style="1" customWidth="1"/>
    <col min="3" max="3" width="14.7109375" style="1" customWidth="1"/>
    <col min="4" max="4" width="16.42578125" style="2" customWidth="1"/>
    <col min="5" max="5" width="29.140625" style="2" customWidth="1"/>
    <col min="6" max="6" width="32.85546875" style="2" customWidth="1"/>
    <col min="7" max="7" width="73.28515625" customWidth="1"/>
  </cols>
  <sheetData>
    <row r="1" spans="1:10" ht="15.75" x14ac:dyDescent="0.25">
      <c r="A1" s="184" t="s">
        <v>241</v>
      </c>
      <c r="B1" s="185"/>
      <c r="C1" s="185"/>
      <c r="D1" s="186"/>
      <c r="E1" s="186"/>
      <c r="F1" s="186"/>
      <c r="G1" s="187"/>
    </row>
    <row r="2" spans="1:10" ht="16.5" thickBot="1" x14ac:dyDescent="0.3">
      <c r="A2" s="185" t="s">
        <v>260</v>
      </c>
      <c r="B2" s="188"/>
      <c r="C2" s="185"/>
      <c r="D2" s="31"/>
      <c r="E2" s="186"/>
      <c r="F2" s="186"/>
      <c r="G2" s="187"/>
    </row>
    <row r="3" spans="1:10" ht="32.25" thickBot="1" x14ac:dyDescent="0.3">
      <c r="A3" s="189" t="s">
        <v>1</v>
      </c>
      <c r="B3" s="190" t="s">
        <v>2</v>
      </c>
      <c r="C3" s="190" t="s">
        <v>229</v>
      </c>
      <c r="D3" s="190" t="s">
        <v>231</v>
      </c>
      <c r="E3" s="190" t="s">
        <v>230</v>
      </c>
      <c r="F3" s="191" t="s">
        <v>234</v>
      </c>
      <c r="G3" s="190" t="s">
        <v>242</v>
      </c>
    </row>
    <row r="4" spans="1:10" ht="77.25" customHeight="1" x14ac:dyDescent="0.25">
      <c r="A4" s="192" t="s">
        <v>235</v>
      </c>
      <c r="B4" s="193" t="s">
        <v>236</v>
      </c>
      <c r="C4" s="194" t="s">
        <v>233</v>
      </c>
      <c r="D4" s="195">
        <v>12500</v>
      </c>
      <c r="E4" s="196"/>
      <c r="F4" s="197"/>
      <c r="G4" s="198" t="s">
        <v>243</v>
      </c>
    </row>
    <row r="5" spans="1:10" ht="63" x14ac:dyDescent="0.25">
      <c r="A5" s="199" t="s">
        <v>259</v>
      </c>
      <c r="B5" s="200" t="s">
        <v>48</v>
      </c>
      <c r="C5" s="201" t="s">
        <v>233</v>
      </c>
      <c r="D5" s="202">
        <v>1250</v>
      </c>
      <c r="E5" s="203"/>
      <c r="F5" s="204"/>
      <c r="G5" s="205" t="s">
        <v>244</v>
      </c>
    </row>
    <row r="6" spans="1:10" ht="56.25" customHeight="1" x14ac:dyDescent="0.25">
      <c r="A6" s="199" t="s">
        <v>130</v>
      </c>
      <c r="B6" s="200" t="s">
        <v>84</v>
      </c>
      <c r="C6" s="206" t="s">
        <v>233</v>
      </c>
      <c r="D6" s="207">
        <v>8000</v>
      </c>
      <c r="E6" s="208"/>
      <c r="F6" s="209" t="s">
        <v>237</v>
      </c>
      <c r="G6" s="210" t="s">
        <v>245</v>
      </c>
    </row>
    <row r="7" spans="1:10" ht="39.75" customHeight="1" x14ac:dyDescent="0.25">
      <c r="A7" s="199" t="s">
        <v>114</v>
      </c>
      <c r="B7" s="200" t="s">
        <v>246</v>
      </c>
      <c r="C7" s="206" t="s">
        <v>233</v>
      </c>
      <c r="D7" s="207">
        <v>49</v>
      </c>
      <c r="E7" s="208"/>
      <c r="F7" s="209"/>
      <c r="G7" s="210" t="s">
        <v>247</v>
      </c>
    </row>
    <row r="8" spans="1:10" ht="84.75" customHeight="1" x14ac:dyDescent="0.25">
      <c r="A8" s="199" t="s">
        <v>249</v>
      </c>
      <c r="B8" s="200" t="s">
        <v>252</v>
      </c>
      <c r="C8" s="206" t="s">
        <v>233</v>
      </c>
      <c r="D8" s="207">
        <v>1400</v>
      </c>
      <c r="E8" s="208"/>
      <c r="F8" s="209" t="s">
        <v>250</v>
      </c>
      <c r="G8" s="210" t="s">
        <v>251</v>
      </c>
    </row>
    <row r="9" spans="1:10" ht="137.25" customHeight="1" x14ac:dyDescent="0.25">
      <c r="A9" s="211" t="s">
        <v>248</v>
      </c>
      <c r="B9" s="200" t="s">
        <v>252</v>
      </c>
      <c r="C9" s="206" t="s">
        <v>233</v>
      </c>
      <c r="D9" s="207">
        <v>600</v>
      </c>
      <c r="E9" s="208"/>
      <c r="F9" s="209" t="s">
        <v>270</v>
      </c>
      <c r="G9" s="210" t="s">
        <v>271</v>
      </c>
    </row>
    <row r="10" spans="1:10" ht="129.75" customHeight="1" x14ac:dyDescent="0.25">
      <c r="A10" s="211" t="s">
        <v>248</v>
      </c>
      <c r="B10" s="200" t="s">
        <v>252</v>
      </c>
      <c r="C10" s="206" t="s">
        <v>240</v>
      </c>
      <c r="D10" s="207">
        <v>13000</v>
      </c>
      <c r="E10" s="209" t="s">
        <v>272</v>
      </c>
      <c r="F10" s="209" t="s">
        <v>258</v>
      </c>
      <c r="G10" s="210" t="s">
        <v>257</v>
      </c>
    </row>
    <row r="11" spans="1:10" ht="40.5" customHeight="1" thickBot="1" x14ac:dyDescent="0.3">
      <c r="A11" s="212" t="s">
        <v>238</v>
      </c>
      <c r="B11" s="213" t="s">
        <v>239</v>
      </c>
      <c r="C11" s="214" t="s">
        <v>240</v>
      </c>
      <c r="D11" s="215">
        <v>11799</v>
      </c>
      <c r="E11" s="216" t="s">
        <v>253</v>
      </c>
      <c r="F11" s="217"/>
      <c r="G11" s="218"/>
      <c r="J11" s="176"/>
    </row>
    <row r="12" spans="1:10" s="183" customFormat="1" ht="15.75" x14ac:dyDescent="0.25">
      <c r="A12" s="219"/>
      <c r="B12" s="219"/>
      <c r="C12" s="220"/>
      <c r="D12" s="221"/>
      <c r="E12" s="222"/>
      <c r="F12" s="222"/>
      <c r="G12" s="223"/>
    </row>
    <row r="13" spans="1:10" ht="15.75" x14ac:dyDescent="0.25">
      <c r="A13" s="188"/>
      <c r="B13" s="188"/>
      <c r="C13" s="186"/>
      <c r="D13" s="224"/>
      <c r="E13" s="224"/>
      <c r="F13" s="224"/>
      <c r="G13" s="187"/>
    </row>
    <row r="14" spans="1:10" ht="15.75" hidden="1" x14ac:dyDescent="0.25">
      <c r="A14" s="225" t="s">
        <v>254</v>
      </c>
      <c r="B14" s="225"/>
      <c r="C14" s="226"/>
      <c r="D14" s="227"/>
      <c r="E14" s="224"/>
      <c r="F14" s="224"/>
      <c r="G14" s="187"/>
    </row>
    <row r="15" spans="1:10" ht="15.75" hidden="1" x14ac:dyDescent="0.25">
      <c r="A15" s="228" t="s">
        <v>255</v>
      </c>
      <c r="B15" s="228"/>
      <c r="C15" s="226"/>
      <c r="D15" s="226">
        <f>D11+D4</f>
        <v>24299</v>
      </c>
      <c r="E15" s="186"/>
      <c r="F15" s="186"/>
      <c r="G15" s="187"/>
    </row>
    <row r="16" spans="1:10" ht="15.75" hidden="1" x14ac:dyDescent="0.25">
      <c r="A16" s="228" t="s">
        <v>256</v>
      </c>
      <c r="B16" s="228"/>
      <c r="C16" s="228"/>
      <c r="D16" s="226">
        <f>D5+D6+D7+D8+D9+D10</f>
        <v>24299</v>
      </c>
      <c r="E16" s="186"/>
      <c r="F16" s="186"/>
      <c r="G16" s="187"/>
    </row>
    <row r="17" spans="1:11" ht="15.75" hidden="1" x14ac:dyDescent="0.25">
      <c r="A17" s="185"/>
      <c r="B17" s="185"/>
      <c r="C17" s="185"/>
      <c r="D17" s="186"/>
      <c r="E17" s="186"/>
      <c r="F17" s="186" t="s">
        <v>232</v>
      </c>
      <c r="G17" s="187"/>
    </row>
    <row r="18" spans="1:11" ht="15.75" x14ac:dyDescent="0.25">
      <c r="A18" s="185" t="s">
        <v>261</v>
      </c>
      <c r="B18" s="185"/>
      <c r="C18" s="185"/>
      <c r="D18" s="186"/>
      <c r="E18" s="186"/>
      <c r="F18" s="186"/>
      <c r="G18" s="187"/>
    </row>
    <row r="19" spans="1:11" ht="16.5" thickBot="1" x14ac:dyDescent="0.3">
      <c r="A19" s="185"/>
      <c r="B19" s="185"/>
      <c r="C19" s="185"/>
      <c r="D19" s="186"/>
      <c r="E19" s="186"/>
      <c r="F19" s="186"/>
      <c r="G19" s="187"/>
    </row>
    <row r="20" spans="1:11" ht="48" customHeight="1" x14ac:dyDescent="0.25">
      <c r="A20" s="229" t="s">
        <v>114</v>
      </c>
      <c r="B20" s="230" t="s">
        <v>262</v>
      </c>
      <c r="C20" s="231" t="s">
        <v>233</v>
      </c>
      <c r="D20" s="232">
        <v>51</v>
      </c>
      <c r="E20" s="233" t="s">
        <v>263</v>
      </c>
      <c r="F20" s="234"/>
      <c r="G20" s="255" t="s">
        <v>265</v>
      </c>
      <c r="K20" t="s">
        <v>232</v>
      </c>
    </row>
    <row r="21" spans="1:11" ht="42.75" customHeight="1" x14ac:dyDescent="0.25">
      <c r="A21" s="235" t="s">
        <v>264</v>
      </c>
      <c r="B21" s="236" t="s">
        <v>267</v>
      </c>
      <c r="C21" s="237" t="s">
        <v>233</v>
      </c>
      <c r="D21" s="238">
        <v>51</v>
      </c>
      <c r="E21" s="239" t="s">
        <v>263</v>
      </c>
      <c r="F21" s="240"/>
      <c r="G21" s="256"/>
    </row>
    <row r="22" spans="1:11" ht="58.5" customHeight="1" x14ac:dyDescent="0.25">
      <c r="A22" s="235" t="s">
        <v>264</v>
      </c>
      <c r="B22" s="236" t="s">
        <v>266</v>
      </c>
      <c r="C22" s="241" t="s">
        <v>233</v>
      </c>
      <c r="D22" s="242">
        <v>60</v>
      </c>
      <c r="E22" s="259" t="s">
        <v>268</v>
      </c>
      <c r="F22" s="243"/>
      <c r="G22" s="257" t="s">
        <v>269</v>
      </c>
    </row>
    <row r="23" spans="1:11" ht="63.75" customHeight="1" thickBot="1" x14ac:dyDescent="0.3">
      <c r="A23" s="244" t="s">
        <v>114</v>
      </c>
      <c r="B23" s="245" t="s">
        <v>246</v>
      </c>
      <c r="C23" s="246" t="s">
        <v>233</v>
      </c>
      <c r="D23" s="247">
        <v>60</v>
      </c>
      <c r="E23" s="260"/>
      <c r="F23" s="248"/>
      <c r="G23" s="258"/>
    </row>
  </sheetData>
  <mergeCells count="3">
    <mergeCell ref="G20:G21"/>
    <mergeCell ref="G22:G23"/>
    <mergeCell ref="E22:E23"/>
  </mergeCells>
  <pageMargins left="0.31496062992125984" right="0.31496062992125984" top="0.78740157480314965" bottom="0.78740157480314965" header="0.31496062992125984" footer="0.31496062992125984"/>
  <pageSetup paperSize="8" scale="74" fitToHeight="0" orientation="landscape" r:id="rId1"/>
  <headerFooter>
    <oddHeader>&amp;RPříloha č.2
ZMP 18.3.2019, ŘEÚ/3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List1</vt:lpstr>
      <vt:lpstr>čistě požadavky</vt:lpstr>
      <vt:lpstr>N4</vt:lpstr>
      <vt:lpstr>RO</vt:lpstr>
      <vt:lpstr>List1!Názvy_tisku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Hájková Adéla</dc:creator>
  <cp:lastModifiedBy>Hájková Adéla</cp:lastModifiedBy>
  <cp:lastPrinted>2019-03-05T07:27:34Z</cp:lastPrinted>
  <dcterms:created xsi:type="dcterms:W3CDTF">2018-11-30T06:49:54Z</dcterms:created>
  <dcterms:modified xsi:type="dcterms:W3CDTF">2019-03-05T07:28:12Z</dcterms:modified>
</cp:coreProperties>
</file>