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95"/>
  </bookViews>
  <sheets>
    <sheet name="doporučen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 l="1"/>
  <c r="R4" i="1"/>
  <c r="R5" i="1"/>
  <c r="R6" i="1"/>
  <c r="R7" i="1"/>
  <c r="R8" i="1"/>
  <c r="R9" i="1"/>
  <c r="R2" i="1"/>
  <c r="N2" i="1"/>
  <c r="O3" i="1"/>
  <c r="O7" i="1"/>
  <c r="Q8" i="1"/>
  <c r="N8" i="1"/>
  <c r="O8" i="1" s="1"/>
  <c r="Q3" i="1"/>
  <c r="Q4" i="1"/>
  <c r="Q5" i="1"/>
  <c r="Q6" i="1"/>
  <c r="Q7" i="1"/>
  <c r="Q9" i="1"/>
  <c r="Q2" i="1"/>
  <c r="N3" i="1"/>
  <c r="N4" i="1"/>
  <c r="O4" i="1" s="1"/>
  <c r="N5" i="1"/>
  <c r="O5" i="1" s="1"/>
  <c r="N6" i="1"/>
  <c r="O6" i="1" s="1"/>
  <c r="N7" i="1"/>
  <c r="N9" i="1"/>
  <c r="O9" i="1" s="1"/>
  <c r="O2" i="1"/>
</calcChain>
</file>

<file path=xl/sharedStrings.xml><?xml version="1.0" encoding="utf-8"?>
<sst xmlns="http://schemas.openxmlformats.org/spreadsheetml/2006/main" count="116" uniqueCount="69">
  <si>
    <t xml:space="preserve">Počet - Doporučených </t>
  </si>
  <si>
    <t>Datum</t>
  </si>
  <si>
    <t>Čas</t>
  </si>
  <si>
    <t>Žadatel</t>
  </si>
  <si>
    <t>IČ</t>
  </si>
  <si>
    <t>Právní forma</t>
  </si>
  <si>
    <t>Statutární ogány firmy nebo členové statutárního orgánu</t>
  </si>
  <si>
    <t>Poskytovatel služeb</t>
  </si>
  <si>
    <t>Název projektu</t>
  </si>
  <si>
    <t>Požadovaná výše dotace</t>
  </si>
  <si>
    <t>Administrativní kontrola A/N</t>
  </si>
  <si>
    <t>Věcná kontrola A/N</t>
  </si>
  <si>
    <t>Body</t>
  </si>
  <si>
    <t>Doporučení pro město</t>
  </si>
  <si>
    <t>Vysvětlení</t>
  </si>
  <si>
    <t>PATTERN HG a.s.</t>
  </si>
  <si>
    <t>RVTech s.r.o.</t>
  </si>
  <si>
    <t>AM-CME s.r.o.</t>
  </si>
  <si>
    <t>GTW BEARINGS s.r.o.</t>
  </si>
  <si>
    <t>JANTAR Plzeň s.r.o.</t>
  </si>
  <si>
    <t>Doosan Škoda Power s.r.o.</t>
  </si>
  <si>
    <t>VÁCLAV HUML, dat. nar. 16. března 1953
TOMÁŠ HUML, dat. nar. 27. června 1982</t>
  </si>
  <si>
    <t>společnost s ručením omezeným</t>
  </si>
  <si>
    <t>akciová společnost</t>
  </si>
  <si>
    <t>RADEK VOZÁK, dat. nar. 15. srpna 1988</t>
  </si>
  <si>
    <t>Dipl. Ing. HERBERT MICHAEL KLOSE, dat. nar. 6. června 1959</t>
  </si>
  <si>
    <t>GEORG WEISSBACHER, dat. nar. 9. srpna 1952
JOSEF PARLÁSEK, dat. nar. 12. února 1959
Ing. TOMÁŠ SKOPEČEK, dat. nar. 2. července 1979</t>
  </si>
  <si>
    <t>Ing. ONDŘEJ SOUKUP, dat. nar. 4. října 1982</t>
  </si>
  <si>
    <t>Ing. JIŘÍ ŠMONDRK, dat. nar. 5. února 1963
SUKJOO KANG, dat. nar. 17. prosince 1968
CHULWOONG PARK, dat. nar. 15. listopadu 1975
JINWON MOK, dat. nar. 7. března 1970
BYOUNGMAN KIM, dat. nar. 18. června 1970</t>
  </si>
  <si>
    <t>VLADIMÍR KOREJS, dat. nar. 8. září 1972</t>
  </si>
  <si>
    <t>ROMAN ŠEDÝ, dat. nar. 5. prosince 1970
Ing. LADISLAV ŠEDÝ, dat. nar. 14. dubna 1942</t>
  </si>
  <si>
    <t>Inovace procesu výroby náhradních modelů pro odlitky</t>
  </si>
  <si>
    <t>Západočeská univerzita v Plzni</t>
  </si>
  <si>
    <t>Výzkumný a zkušební ústav Plzeň, s.r.o.</t>
  </si>
  <si>
    <t>COMTES FHT a.s.</t>
  </si>
  <si>
    <t>NE</t>
  </si>
  <si>
    <t>ANO</t>
  </si>
  <si>
    <t>Návrh IOT platformy pro 868/169 MHz</t>
  </si>
  <si>
    <t>Inovace výroby speciálně tvarovaného potrubí</t>
  </si>
  <si>
    <t>Konstrukce a návrh technologie výroby přípravku na měření balických radiálních segmentů</t>
  </si>
  <si>
    <t>Optimalizace procesů výstupní kontroly</t>
  </si>
  <si>
    <t>Adminsitrační modul pro aplikaci BidMat</t>
  </si>
  <si>
    <t>Validace svářecích procesů</t>
  </si>
  <si>
    <t>Prodloužení životnosti balistických standů</t>
  </si>
  <si>
    <t>Plzeň, náměstí Emila Škody - podzemní kryt CO</t>
  </si>
  <si>
    <t>Na Sklárně č.ev. 212, Východní Předměstí, 301 00 Plzeň</t>
  </si>
  <si>
    <t>Tylova 1/57, Jižní Předměstí, 301 00 Plzeň, Doručovací číslo: PSČ 301 28</t>
  </si>
  <si>
    <t>Tyršova 932, 330 27 Vejprnice</t>
  </si>
  <si>
    <t>č.p. 24, 330 11 Příšov</t>
  </si>
  <si>
    <t>Lobezská 1202/80, Lobzy, 312 00 Plzeň</t>
  </si>
  <si>
    <t>Komárov, Jižní 539, PSČ 26762/Josefa Tomáška 1157, 337 01, Rokycany - Nové Město</t>
  </si>
  <si>
    <t>Jedlová 68, 326 00 Letkov/Bendova 1087/12, 301 00, Plzeň - Jižní Předměstí</t>
  </si>
  <si>
    <t>Adresa sídla nebo provozovny v Plzeňské metropolitní oblasti</t>
  </si>
  <si>
    <t>kontrola 2</t>
  </si>
  <si>
    <t>konrtola 2</t>
  </si>
  <si>
    <t>kontrola - míra dotace</t>
  </si>
  <si>
    <t>kontrola - DPH</t>
  </si>
  <si>
    <t>Multioborovost</t>
  </si>
  <si>
    <t>Celková cena služeb (Kč)</t>
  </si>
  <si>
    <t>Celková cena služeb s DPH (Kč)</t>
  </si>
  <si>
    <t>A</t>
  </si>
  <si>
    <t>Doporučujeme ke schválení</t>
  </si>
  <si>
    <t xml:space="preserve">IRON PRODUCTION s.r.o. </t>
  </si>
  <si>
    <t xml:space="preserve">Střelnice LEIKO, s.r.o. </t>
  </si>
  <si>
    <t>Žádost o dotaci splnila podmínky administrativní a věcné kontroly.</t>
  </si>
  <si>
    <t>8 žádostí o dotaci</t>
  </si>
  <si>
    <t>Celkem doporučeno k proplacení</t>
  </si>
  <si>
    <t>Celková cena služeb s DPH</t>
  </si>
  <si>
    <t>Celková požadovaná výše dotace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</si>
</sst>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164" formatCode="h:mm;@"/>
    <numFmt numFmtId="165" formatCode="dd/mm/yy;@"/>
  </numFmts>
  <fonts count="2" x14ac:knownFonts="1">
    <font>
      <sz val="11"/>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7">
    <xf numFmtId="0" fontId="0" fillId="0" borderId="0" xfId="0"/>
    <xf numFmtId="0" fontId="0" fillId="2" borderId="0" xfId="0" applyFont="1" applyFill="1" applyAlignment="1">
      <alignment wrapText="1"/>
    </xf>
    <xf numFmtId="0" fontId="0" fillId="0" borderId="0" xfId="0" applyAlignment="1">
      <alignment wrapText="1"/>
    </xf>
    <xf numFmtId="0" fontId="0" fillId="0" borderId="1" xfId="0" applyBorder="1" applyAlignment="1">
      <alignment vertical="top" wrapText="1"/>
    </xf>
    <xf numFmtId="165" fontId="0" fillId="0" borderId="1" xfId="0" applyNumberFormat="1" applyBorder="1" applyAlignment="1">
      <alignment vertical="top" wrapText="1"/>
    </xf>
    <xf numFmtId="164" fontId="0" fillId="0" borderId="1" xfId="0" applyNumberFormat="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3" borderId="1" xfId="0" applyFill="1"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165" fontId="0" fillId="0" borderId="7" xfId="0" applyNumberFormat="1" applyBorder="1" applyAlignment="1">
      <alignment vertical="top" wrapText="1"/>
    </xf>
    <xf numFmtId="164" fontId="0" fillId="0" borderId="7" xfId="0" applyNumberFormat="1" applyBorder="1" applyAlignment="1">
      <alignment vertical="top" wrapText="1"/>
    </xf>
    <xf numFmtId="0" fontId="0" fillId="0" borderId="7" xfId="0" applyBorder="1" applyAlignment="1">
      <alignment horizontal="lef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3" borderId="7"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165" fontId="0" fillId="0" borderId="2" xfId="0" applyNumberFormat="1" applyBorder="1" applyAlignment="1">
      <alignment vertical="top" wrapText="1"/>
    </xf>
    <xf numFmtId="164" fontId="0" fillId="0" borderId="2" xfId="0" applyNumberFormat="1" applyBorder="1" applyAlignment="1">
      <alignment vertical="top" wrapText="1"/>
    </xf>
    <xf numFmtId="0" fontId="0" fillId="0" borderId="2" xfId="0" applyBorder="1" applyAlignment="1">
      <alignment horizontal="lef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3" borderId="2" xfId="0" applyFill="1" applyBorder="1" applyAlignment="1">
      <alignment vertical="top" wrapText="1"/>
    </xf>
    <xf numFmtId="0" fontId="0" fillId="0" borderId="10" xfId="0" applyBorder="1" applyAlignment="1">
      <alignment vertical="top" wrapText="1"/>
    </xf>
    <xf numFmtId="0" fontId="1" fillId="2" borderId="12" xfId="0" applyFont="1" applyFill="1" applyBorder="1" applyAlignment="1">
      <alignment wrapText="1"/>
    </xf>
    <xf numFmtId="0" fontId="0" fillId="0" borderId="3" xfId="0" applyBorder="1" applyAlignment="1">
      <alignment horizontal="left" vertical="top"/>
    </xf>
    <xf numFmtId="6" fontId="0" fillId="0" borderId="5" xfId="0" applyNumberFormat="1" applyBorder="1" applyAlignment="1">
      <alignment horizontal="left" vertical="top" wrapText="1"/>
    </xf>
    <xf numFmtId="3" fontId="0" fillId="0" borderId="5" xfId="0" applyNumberFormat="1" applyBorder="1" applyAlignment="1">
      <alignment horizontal="left" vertical="top" wrapText="1"/>
    </xf>
    <xf numFmtId="3" fontId="0" fillId="0" borderId="8" xfId="0" applyNumberFormat="1" applyBorder="1" applyAlignment="1">
      <alignment horizontal="left" vertical="top" wrapText="1"/>
    </xf>
    <xf numFmtId="0" fontId="1" fillId="2" borderId="11" xfId="0" applyFont="1" applyFill="1" applyBorder="1" applyAlignment="1">
      <alignment wrapText="1"/>
    </xf>
    <xf numFmtId="0" fontId="1" fillId="2" borderId="13" xfId="0" applyFont="1" applyFill="1" applyBorder="1" applyAlignment="1">
      <alignment wrapText="1"/>
    </xf>
    <xf numFmtId="0" fontId="1" fillId="2" borderId="2" xfId="0" applyFont="1" applyFill="1" applyBorder="1" applyAlignment="1">
      <alignment vertical="top" wrapText="1"/>
    </xf>
    <xf numFmtId="0" fontId="1" fillId="2" borderId="1" xfId="0" applyFont="1" applyFill="1" applyBorder="1" applyAlignment="1">
      <alignment vertical="top" wrapText="1"/>
    </xf>
    <xf numFmtId="0" fontId="1" fillId="2" borderId="7" xfId="0" applyFont="1" applyFill="1" applyBorder="1" applyAlignment="1">
      <alignment vertical="top" wrapText="1"/>
    </xf>
    <xf numFmtId="0" fontId="0" fillId="4" borderId="14" xfId="0" applyFill="1" applyBorder="1" applyAlignment="1">
      <alignment horizontal="left" wrapText="1"/>
    </xf>
    <xf numFmtId="0" fontId="0" fillId="4" borderId="15" xfId="0" applyFill="1" applyBorder="1" applyAlignment="1">
      <alignment horizontal="left" wrapText="1"/>
    </xf>
    <xf numFmtId="0" fontId="0" fillId="4" borderId="16"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0" fillId="4" borderId="20" xfId="0" applyFill="1" applyBorder="1" applyAlignment="1">
      <alignment horizontal="left" wrapText="1"/>
    </xf>
    <xf numFmtId="0" fontId="0" fillId="4" borderId="21" xfId="0" applyFill="1" applyBorder="1" applyAlignment="1">
      <alignment horizontal="left" wrapText="1"/>
    </xf>
    <xf numFmtId="0" fontId="0" fillId="4" borderId="22" xfId="0" applyFill="1" applyBorder="1" applyAlignment="1">
      <alignment horizontal="left" wrapText="1"/>
    </xf>
  </cellXfs>
  <cellStyles count="1">
    <cellStyle name="Normální"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4"/>
  <sheetViews>
    <sheetView tabSelected="1" topLeftCell="F1" zoomScale="70" zoomScaleNormal="70" workbookViewId="0">
      <selection activeCell="AB7" sqref="AB7"/>
    </sheetView>
  </sheetViews>
  <sheetFormatPr defaultRowHeight="15" x14ac:dyDescent="0.25"/>
  <cols>
    <col min="1" max="1" width="7.5703125" style="2" customWidth="1"/>
    <col min="2" max="2" width="8.7109375" style="2" bestFit="1" customWidth="1"/>
    <col min="3" max="3" width="7.42578125" style="2" bestFit="1" customWidth="1"/>
    <col min="4" max="4" width="24.7109375" style="2" bestFit="1" customWidth="1"/>
    <col min="5" max="5" width="9.5703125" style="2" bestFit="1" customWidth="1"/>
    <col min="6" max="6" width="17.7109375" style="2" customWidth="1"/>
    <col min="7" max="7" width="33.5703125" style="2" customWidth="1"/>
    <col min="8" max="8" width="33.140625" style="2" bestFit="1" customWidth="1"/>
    <col min="9" max="10" width="17.7109375" style="2" customWidth="1"/>
    <col min="11" max="11" width="14.85546875" style="2" bestFit="1" customWidth="1"/>
    <col min="12" max="13" width="17.7109375" style="2" customWidth="1"/>
    <col min="14" max="14" width="17.7109375" style="2" hidden="1" customWidth="1"/>
    <col min="15" max="15" width="4.7109375" style="2" hidden="1" customWidth="1"/>
    <col min="16" max="16" width="17.7109375" style="2" customWidth="1"/>
    <col min="17" max="17" width="17.7109375" style="2" hidden="1" customWidth="1"/>
    <col min="18" max="18" width="3.42578125" style="2" hidden="1" customWidth="1"/>
    <col min="19" max="19" width="14.7109375" style="2" customWidth="1"/>
    <col min="20" max="20" width="13.5703125" style="2" customWidth="1"/>
    <col min="21" max="21" width="8.5703125" style="2" customWidth="1"/>
    <col min="22" max="22" width="24.28515625" style="2" bestFit="1" customWidth="1"/>
    <col min="23" max="23" width="17.7109375" style="2" customWidth="1"/>
    <col min="64" max="16384" width="9.140625" style="2"/>
  </cols>
  <sheetData>
    <row r="1" spans="1:63" s="1" customFormat="1" ht="60.75" thickBot="1" x14ac:dyDescent="0.3">
      <c r="A1" s="33" t="s">
        <v>0</v>
      </c>
      <c r="B1" s="28" t="s">
        <v>1</v>
      </c>
      <c r="C1" s="28" t="s">
        <v>2</v>
      </c>
      <c r="D1" s="28" t="s">
        <v>3</v>
      </c>
      <c r="E1" s="28" t="s">
        <v>4</v>
      </c>
      <c r="F1" s="28" t="s">
        <v>5</v>
      </c>
      <c r="G1" s="28" t="s">
        <v>52</v>
      </c>
      <c r="H1" s="28" t="s">
        <v>6</v>
      </c>
      <c r="I1" s="28" t="s">
        <v>7</v>
      </c>
      <c r="J1" s="28" t="s">
        <v>8</v>
      </c>
      <c r="K1" s="28" t="s">
        <v>57</v>
      </c>
      <c r="L1" s="28" t="s">
        <v>58</v>
      </c>
      <c r="M1" s="28" t="s">
        <v>59</v>
      </c>
      <c r="N1" s="28" t="s">
        <v>56</v>
      </c>
      <c r="O1" s="28" t="s">
        <v>53</v>
      </c>
      <c r="P1" s="28" t="s">
        <v>9</v>
      </c>
      <c r="Q1" s="28" t="s">
        <v>55</v>
      </c>
      <c r="R1" s="28" t="s">
        <v>54</v>
      </c>
      <c r="S1" s="28" t="s">
        <v>10</v>
      </c>
      <c r="T1" s="28" t="s">
        <v>11</v>
      </c>
      <c r="U1" s="28" t="s">
        <v>12</v>
      </c>
      <c r="V1" s="28" t="s">
        <v>13</v>
      </c>
      <c r="W1" s="34" t="s">
        <v>14</v>
      </c>
      <c r="X1"/>
      <c r="Y1"/>
      <c r="Z1"/>
      <c r="AA1"/>
      <c r="AB1"/>
      <c r="AC1"/>
      <c r="AD1"/>
      <c r="AE1"/>
      <c r="AF1"/>
      <c r="AG1"/>
      <c r="AH1"/>
      <c r="AI1"/>
      <c r="AJ1"/>
      <c r="AK1"/>
      <c r="AL1"/>
      <c r="AM1"/>
      <c r="AN1"/>
      <c r="AO1"/>
      <c r="AP1"/>
      <c r="AQ1"/>
      <c r="AR1"/>
      <c r="AS1"/>
      <c r="AT1"/>
      <c r="AU1"/>
      <c r="AV1"/>
      <c r="AW1"/>
      <c r="AX1"/>
      <c r="AY1"/>
      <c r="AZ1"/>
      <c r="BA1"/>
      <c r="BB1"/>
      <c r="BC1"/>
      <c r="BD1"/>
      <c r="BE1"/>
      <c r="BF1"/>
      <c r="BG1"/>
      <c r="BH1"/>
      <c r="BI1"/>
      <c r="BJ1"/>
      <c r="BK1"/>
    </row>
    <row r="2" spans="1:63" s="9" customFormat="1" ht="65.25" customHeight="1" x14ac:dyDescent="0.25">
      <c r="A2" s="20">
        <v>1</v>
      </c>
      <c r="B2" s="21">
        <v>43728</v>
      </c>
      <c r="C2" s="22">
        <v>0.50694444444444442</v>
      </c>
      <c r="D2" s="35" t="s">
        <v>15</v>
      </c>
      <c r="E2" s="23">
        <v>26316226</v>
      </c>
      <c r="F2" s="24" t="s">
        <v>23</v>
      </c>
      <c r="G2" s="24" t="s">
        <v>50</v>
      </c>
      <c r="H2" s="24" t="s">
        <v>21</v>
      </c>
      <c r="I2" s="24" t="s">
        <v>32</v>
      </c>
      <c r="J2" s="24" t="s">
        <v>31</v>
      </c>
      <c r="K2" s="25" t="s">
        <v>35</v>
      </c>
      <c r="L2" s="24">
        <v>179000</v>
      </c>
      <c r="M2" s="24">
        <v>216590</v>
      </c>
      <c r="N2" s="26">
        <f>L2*1.21</f>
        <v>216590</v>
      </c>
      <c r="O2" s="26" t="str">
        <f>IF((M2)=(N2),"ok",)</f>
        <v>ok</v>
      </c>
      <c r="P2" s="24">
        <v>120000</v>
      </c>
      <c r="Q2" s="26">
        <f t="shared" ref="Q2:Q9" si="0">P2/L2</f>
        <v>0.67039106145251393</v>
      </c>
      <c r="R2" s="26" t="str">
        <f>IF((Q2)&lt;=0.75,"ok",)</f>
        <v>ok</v>
      </c>
      <c r="S2" s="24" t="s">
        <v>60</v>
      </c>
      <c r="T2" s="24" t="s">
        <v>60</v>
      </c>
      <c r="U2" s="24">
        <v>7</v>
      </c>
      <c r="V2" s="24" t="s">
        <v>61</v>
      </c>
      <c r="W2" s="27" t="s">
        <v>64</v>
      </c>
      <c r="X2"/>
      <c r="Y2"/>
      <c r="Z2"/>
      <c r="AA2"/>
      <c r="AB2"/>
      <c r="AC2"/>
      <c r="AD2"/>
      <c r="AE2"/>
      <c r="AF2"/>
      <c r="AG2"/>
      <c r="AH2"/>
      <c r="AI2"/>
      <c r="AJ2"/>
      <c r="AK2"/>
      <c r="AL2"/>
      <c r="AM2"/>
      <c r="AN2"/>
      <c r="AO2"/>
      <c r="AP2"/>
      <c r="AQ2"/>
      <c r="AR2"/>
      <c r="AS2"/>
      <c r="AT2"/>
      <c r="AU2"/>
      <c r="AV2"/>
      <c r="AW2"/>
      <c r="AX2"/>
      <c r="AY2"/>
      <c r="AZ2"/>
      <c r="BA2"/>
      <c r="BB2"/>
      <c r="BC2"/>
      <c r="BD2"/>
      <c r="BE2"/>
      <c r="BF2"/>
      <c r="BG2"/>
      <c r="BH2"/>
      <c r="BI2"/>
      <c r="BJ2"/>
      <c r="BK2"/>
    </row>
    <row r="3" spans="1:63" s="9" customFormat="1" ht="60" x14ac:dyDescent="0.25">
      <c r="A3" s="10">
        <v>2</v>
      </c>
      <c r="B3" s="4">
        <v>43739</v>
      </c>
      <c r="C3" s="5">
        <v>0.37152777777777773</v>
      </c>
      <c r="D3" s="36" t="s">
        <v>16</v>
      </c>
      <c r="E3" s="6">
        <v>3548911</v>
      </c>
      <c r="F3" s="3" t="s">
        <v>22</v>
      </c>
      <c r="G3" s="3" t="s">
        <v>51</v>
      </c>
      <c r="H3" s="3" t="s">
        <v>24</v>
      </c>
      <c r="I3" s="3" t="s">
        <v>32</v>
      </c>
      <c r="J3" s="3" t="s">
        <v>37</v>
      </c>
      <c r="K3" s="7" t="s">
        <v>35</v>
      </c>
      <c r="L3" s="3">
        <v>120000</v>
      </c>
      <c r="M3" s="3">
        <v>145200</v>
      </c>
      <c r="N3" s="8">
        <f t="shared" ref="N3:N9" si="1">L3*1.21</f>
        <v>145200</v>
      </c>
      <c r="O3" s="8" t="str">
        <f t="shared" ref="O3:O9" si="2">IF((M3)=(N3),"ok",)</f>
        <v>ok</v>
      </c>
      <c r="P3" s="3">
        <v>90000</v>
      </c>
      <c r="Q3" s="8">
        <f t="shared" si="0"/>
        <v>0.75</v>
      </c>
      <c r="R3" s="8" t="str">
        <f t="shared" ref="R3:R9" si="3">IF((Q3)&lt;=0.75,"ok",)</f>
        <v>ok</v>
      </c>
      <c r="S3" s="3" t="s">
        <v>60</v>
      </c>
      <c r="T3" s="3" t="s">
        <v>60</v>
      </c>
      <c r="U3" s="3">
        <v>15</v>
      </c>
      <c r="V3" s="3" t="s">
        <v>61</v>
      </c>
      <c r="W3" s="11" t="s">
        <v>64</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row>
    <row r="4" spans="1:63" s="9" customFormat="1" ht="60" x14ac:dyDescent="0.25">
      <c r="A4" s="10">
        <v>3</v>
      </c>
      <c r="B4" s="4">
        <v>43740</v>
      </c>
      <c r="C4" s="5">
        <v>0.41666666666666669</v>
      </c>
      <c r="D4" s="36" t="s">
        <v>17</v>
      </c>
      <c r="E4" s="6">
        <v>26324075</v>
      </c>
      <c r="F4" s="3" t="s">
        <v>22</v>
      </c>
      <c r="G4" s="3" t="s">
        <v>49</v>
      </c>
      <c r="H4" s="3" t="s">
        <v>25</v>
      </c>
      <c r="I4" s="3" t="s">
        <v>32</v>
      </c>
      <c r="J4" s="3" t="s">
        <v>38</v>
      </c>
      <c r="K4" s="7" t="s">
        <v>35</v>
      </c>
      <c r="L4" s="3">
        <v>185000</v>
      </c>
      <c r="M4" s="3">
        <v>223850</v>
      </c>
      <c r="N4" s="8">
        <f t="shared" si="1"/>
        <v>223850</v>
      </c>
      <c r="O4" s="8" t="str">
        <f t="shared" si="2"/>
        <v>ok</v>
      </c>
      <c r="P4" s="3">
        <v>120000</v>
      </c>
      <c r="Q4" s="8">
        <f t="shared" si="0"/>
        <v>0.64864864864864868</v>
      </c>
      <c r="R4" s="8" t="str">
        <f t="shared" si="3"/>
        <v>ok</v>
      </c>
      <c r="S4" s="3" t="s">
        <v>60</v>
      </c>
      <c r="T4" s="3" t="s">
        <v>60</v>
      </c>
      <c r="U4" s="3">
        <v>14</v>
      </c>
      <c r="V4" s="3" t="s">
        <v>61</v>
      </c>
      <c r="W4" s="11" t="s">
        <v>64</v>
      </c>
      <c r="X4"/>
      <c r="Y4"/>
      <c r="Z4"/>
      <c r="AA4"/>
      <c r="AB4"/>
      <c r="AC4"/>
      <c r="AD4"/>
      <c r="AE4"/>
      <c r="AF4"/>
      <c r="AG4"/>
      <c r="AH4"/>
      <c r="AI4"/>
      <c r="AJ4"/>
      <c r="AK4"/>
      <c r="AL4"/>
      <c r="AM4"/>
      <c r="AN4"/>
      <c r="AO4"/>
      <c r="AP4"/>
      <c r="AQ4"/>
      <c r="AR4"/>
      <c r="AS4"/>
      <c r="AT4"/>
      <c r="AU4"/>
      <c r="AV4"/>
      <c r="AW4"/>
      <c r="AX4"/>
      <c r="AY4"/>
      <c r="AZ4"/>
      <c r="BA4"/>
      <c r="BB4"/>
      <c r="BC4"/>
      <c r="BD4"/>
      <c r="BE4"/>
      <c r="BF4"/>
      <c r="BG4"/>
      <c r="BH4"/>
      <c r="BI4"/>
      <c r="BJ4"/>
      <c r="BK4"/>
    </row>
    <row r="5" spans="1:63" s="9" customFormat="1" ht="108" customHeight="1" x14ac:dyDescent="0.25">
      <c r="A5" s="10">
        <v>4</v>
      </c>
      <c r="B5" s="4">
        <v>43740</v>
      </c>
      <c r="C5" s="5">
        <v>0.45833333333333331</v>
      </c>
      <c r="D5" s="36" t="s">
        <v>18</v>
      </c>
      <c r="E5" s="6">
        <v>25205242</v>
      </c>
      <c r="F5" s="3" t="s">
        <v>22</v>
      </c>
      <c r="G5" s="3" t="s">
        <v>48</v>
      </c>
      <c r="H5" s="3" t="s">
        <v>26</v>
      </c>
      <c r="I5" s="3" t="s">
        <v>32</v>
      </c>
      <c r="J5" s="3" t="s">
        <v>39</v>
      </c>
      <c r="K5" s="7" t="s">
        <v>35</v>
      </c>
      <c r="L5" s="3">
        <v>170000</v>
      </c>
      <c r="M5" s="3">
        <v>205700</v>
      </c>
      <c r="N5" s="8">
        <f t="shared" si="1"/>
        <v>205700</v>
      </c>
      <c r="O5" s="8" t="str">
        <f t="shared" si="2"/>
        <v>ok</v>
      </c>
      <c r="P5" s="3">
        <v>102000</v>
      </c>
      <c r="Q5" s="8">
        <f t="shared" si="0"/>
        <v>0.6</v>
      </c>
      <c r="R5" s="8" t="str">
        <f t="shared" si="3"/>
        <v>ok</v>
      </c>
      <c r="S5" s="3" t="s">
        <v>60</v>
      </c>
      <c r="T5" s="3" t="s">
        <v>60</v>
      </c>
      <c r="U5" s="3">
        <v>8</v>
      </c>
      <c r="V5" s="3" t="s">
        <v>61</v>
      </c>
      <c r="W5" s="11" t="s">
        <v>64</v>
      </c>
      <c r="X5"/>
      <c r="Y5"/>
      <c r="Z5"/>
      <c r="AA5"/>
      <c r="AB5"/>
      <c r="AC5"/>
      <c r="AD5"/>
      <c r="AE5"/>
      <c r="AF5"/>
      <c r="AG5"/>
      <c r="AH5"/>
      <c r="AI5"/>
      <c r="AJ5"/>
      <c r="AK5"/>
      <c r="AL5"/>
      <c r="AM5"/>
      <c r="AN5"/>
      <c r="AO5"/>
      <c r="AP5"/>
      <c r="AQ5"/>
      <c r="AR5"/>
      <c r="AS5"/>
      <c r="AT5"/>
      <c r="AU5"/>
      <c r="AV5"/>
      <c r="AW5"/>
      <c r="AX5"/>
      <c r="AY5"/>
      <c r="AZ5"/>
      <c r="BA5"/>
      <c r="BB5"/>
      <c r="BC5"/>
      <c r="BD5"/>
      <c r="BE5"/>
      <c r="BF5"/>
      <c r="BG5"/>
      <c r="BH5"/>
      <c r="BI5"/>
      <c r="BJ5"/>
      <c r="BK5"/>
    </row>
    <row r="6" spans="1:63" s="9" customFormat="1" ht="60" x14ac:dyDescent="0.25">
      <c r="A6" s="10">
        <v>5</v>
      </c>
      <c r="B6" s="4">
        <v>43740</v>
      </c>
      <c r="C6" s="5">
        <v>0.61805555555555558</v>
      </c>
      <c r="D6" s="36" t="s">
        <v>19</v>
      </c>
      <c r="E6" s="6">
        <v>26376181</v>
      </c>
      <c r="F6" s="3" t="s">
        <v>22</v>
      </c>
      <c r="G6" s="3" t="s">
        <v>47</v>
      </c>
      <c r="H6" s="3" t="s">
        <v>27</v>
      </c>
      <c r="I6" s="3" t="s">
        <v>32</v>
      </c>
      <c r="J6" s="3" t="s">
        <v>40</v>
      </c>
      <c r="K6" s="7" t="s">
        <v>35</v>
      </c>
      <c r="L6" s="3">
        <v>160000</v>
      </c>
      <c r="M6" s="3">
        <v>193600</v>
      </c>
      <c r="N6" s="8">
        <f t="shared" si="1"/>
        <v>193600</v>
      </c>
      <c r="O6" s="8" t="str">
        <f t="shared" si="2"/>
        <v>ok</v>
      </c>
      <c r="P6" s="3">
        <v>120000</v>
      </c>
      <c r="Q6" s="8">
        <f t="shared" si="0"/>
        <v>0.75</v>
      </c>
      <c r="R6" s="8" t="str">
        <f t="shared" si="3"/>
        <v>ok</v>
      </c>
      <c r="S6" s="3" t="s">
        <v>60</v>
      </c>
      <c r="T6" s="3" t="s">
        <v>60</v>
      </c>
      <c r="U6" s="3">
        <v>9</v>
      </c>
      <c r="V6" s="3" t="s">
        <v>61</v>
      </c>
      <c r="W6" s="11" t="s">
        <v>64</v>
      </c>
      <c r="X6"/>
      <c r="Y6"/>
      <c r="Z6"/>
      <c r="AA6"/>
      <c r="AB6"/>
      <c r="AC6"/>
      <c r="AD6"/>
      <c r="AE6"/>
      <c r="AF6"/>
      <c r="AG6"/>
      <c r="AH6"/>
      <c r="AI6"/>
      <c r="AJ6"/>
      <c r="AK6"/>
      <c r="AL6"/>
      <c r="AM6"/>
      <c r="AN6"/>
      <c r="AO6"/>
      <c r="AP6"/>
      <c r="AQ6"/>
      <c r="AR6"/>
      <c r="AS6"/>
      <c r="AT6"/>
      <c r="AU6"/>
      <c r="AV6"/>
      <c r="AW6"/>
      <c r="AX6"/>
      <c r="AY6"/>
      <c r="AZ6"/>
      <c r="BA6"/>
      <c r="BB6"/>
      <c r="BC6"/>
      <c r="BD6"/>
      <c r="BE6"/>
      <c r="BF6"/>
      <c r="BG6"/>
      <c r="BH6"/>
      <c r="BI6"/>
      <c r="BJ6"/>
      <c r="BK6"/>
    </row>
    <row r="7" spans="1:63" s="9" customFormat="1" ht="138" customHeight="1" x14ac:dyDescent="0.25">
      <c r="A7" s="10">
        <v>6</v>
      </c>
      <c r="B7" s="4">
        <v>43741</v>
      </c>
      <c r="C7" s="5">
        <v>0.375</v>
      </c>
      <c r="D7" s="36" t="s">
        <v>20</v>
      </c>
      <c r="E7" s="6">
        <v>49193864</v>
      </c>
      <c r="F7" s="3" t="s">
        <v>22</v>
      </c>
      <c r="G7" s="3" t="s">
        <v>46</v>
      </c>
      <c r="H7" s="3" t="s">
        <v>28</v>
      </c>
      <c r="I7" s="3" t="s">
        <v>32</v>
      </c>
      <c r="J7" s="3" t="s">
        <v>41</v>
      </c>
      <c r="K7" s="7" t="s">
        <v>35</v>
      </c>
      <c r="L7" s="3">
        <v>240000</v>
      </c>
      <c r="M7" s="3">
        <v>290400</v>
      </c>
      <c r="N7" s="8">
        <f t="shared" si="1"/>
        <v>290400</v>
      </c>
      <c r="O7" s="8" t="str">
        <f t="shared" si="2"/>
        <v>ok</v>
      </c>
      <c r="P7" s="3">
        <v>96000</v>
      </c>
      <c r="Q7" s="8">
        <f t="shared" si="0"/>
        <v>0.4</v>
      </c>
      <c r="R7" s="8" t="str">
        <f t="shared" si="3"/>
        <v>ok</v>
      </c>
      <c r="S7" s="3" t="s">
        <v>60</v>
      </c>
      <c r="T7" s="3" t="s">
        <v>60</v>
      </c>
      <c r="U7" s="3">
        <v>6</v>
      </c>
      <c r="V7" s="3" t="s">
        <v>61</v>
      </c>
      <c r="W7" s="11" t="s">
        <v>64</v>
      </c>
      <c r="X7"/>
      <c r="Y7"/>
      <c r="Z7"/>
      <c r="AA7"/>
      <c r="AB7"/>
      <c r="AC7"/>
      <c r="AD7"/>
      <c r="AE7"/>
      <c r="AF7"/>
      <c r="AG7"/>
      <c r="AH7"/>
      <c r="AI7"/>
      <c r="AJ7"/>
      <c r="AK7"/>
      <c r="AL7"/>
      <c r="AM7"/>
      <c r="AN7"/>
      <c r="AO7"/>
      <c r="AP7"/>
      <c r="AQ7"/>
      <c r="AR7"/>
      <c r="AS7"/>
      <c r="AT7"/>
      <c r="AU7"/>
      <c r="AV7"/>
      <c r="AW7"/>
      <c r="AX7"/>
      <c r="AY7"/>
      <c r="AZ7"/>
      <c r="BA7"/>
      <c r="BB7"/>
      <c r="BC7"/>
      <c r="BD7"/>
      <c r="BE7"/>
      <c r="BF7"/>
      <c r="BG7"/>
      <c r="BH7"/>
      <c r="BI7"/>
      <c r="BJ7"/>
      <c r="BK7"/>
    </row>
    <row r="8" spans="1:63" s="9" customFormat="1" ht="60" x14ac:dyDescent="0.25">
      <c r="A8" s="10">
        <v>7</v>
      </c>
      <c r="B8" s="4">
        <v>43741</v>
      </c>
      <c r="C8" s="5">
        <v>0.4375</v>
      </c>
      <c r="D8" s="36" t="s">
        <v>62</v>
      </c>
      <c r="E8" s="6">
        <v>4155602</v>
      </c>
      <c r="F8" s="3" t="s">
        <v>22</v>
      </c>
      <c r="G8" s="3" t="s">
        <v>45</v>
      </c>
      <c r="H8" s="3" t="s">
        <v>29</v>
      </c>
      <c r="I8" s="3" t="s">
        <v>33</v>
      </c>
      <c r="J8" s="3" t="s">
        <v>42</v>
      </c>
      <c r="K8" s="7" t="s">
        <v>35</v>
      </c>
      <c r="L8" s="3">
        <v>106700</v>
      </c>
      <c r="M8" s="3">
        <v>129107</v>
      </c>
      <c r="N8" s="8">
        <f>L8*1.21</f>
        <v>129107</v>
      </c>
      <c r="O8" s="8" t="str">
        <f t="shared" si="2"/>
        <v>ok</v>
      </c>
      <c r="P8" s="3">
        <v>80025</v>
      </c>
      <c r="Q8" s="8">
        <f t="shared" si="0"/>
        <v>0.75</v>
      </c>
      <c r="R8" s="8" t="str">
        <f t="shared" si="3"/>
        <v>ok</v>
      </c>
      <c r="S8" s="3" t="s">
        <v>60</v>
      </c>
      <c r="T8" s="3" t="s">
        <v>60</v>
      </c>
      <c r="U8" s="3">
        <v>19</v>
      </c>
      <c r="V8" s="3" t="s">
        <v>61</v>
      </c>
      <c r="W8" s="11" t="s">
        <v>64</v>
      </c>
      <c r="X8"/>
      <c r="Y8"/>
      <c r="Z8"/>
      <c r="AA8"/>
      <c r="AB8"/>
      <c r="AC8"/>
      <c r="AD8"/>
      <c r="AE8"/>
      <c r="AF8"/>
      <c r="AG8"/>
      <c r="AH8"/>
      <c r="AI8"/>
      <c r="AJ8"/>
      <c r="AK8"/>
      <c r="AL8"/>
      <c r="AM8"/>
      <c r="AN8"/>
      <c r="AO8"/>
      <c r="AP8"/>
      <c r="AQ8"/>
      <c r="AR8"/>
      <c r="AS8"/>
      <c r="AT8"/>
      <c r="AU8"/>
      <c r="AV8"/>
      <c r="AW8"/>
      <c r="AX8"/>
      <c r="AY8"/>
      <c r="AZ8"/>
      <c r="BA8"/>
      <c r="BB8"/>
      <c r="BC8"/>
      <c r="BD8"/>
      <c r="BE8"/>
      <c r="BF8"/>
      <c r="BG8"/>
      <c r="BH8"/>
      <c r="BI8"/>
      <c r="BJ8"/>
      <c r="BK8"/>
    </row>
    <row r="9" spans="1:63" s="9" customFormat="1" ht="60.75" thickBot="1" x14ac:dyDescent="0.3">
      <c r="A9" s="12">
        <v>8</v>
      </c>
      <c r="B9" s="13">
        <v>43741</v>
      </c>
      <c r="C9" s="14">
        <v>0.44791666666666669</v>
      </c>
      <c r="D9" s="37" t="s">
        <v>63</v>
      </c>
      <c r="E9" s="15">
        <v>25209019</v>
      </c>
      <c r="F9" s="16" t="s">
        <v>22</v>
      </c>
      <c r="G9" s="16" t="s">
        <v>44</v>
      </c>
      <c r="H9" s="16" t="s">
        <v>30</v>
      </c>
      <c r="I9" s="16" t="s">
        <v>34</v>
      </c>
      <c r="J9" s="16" t="s">
        <v>43</v>
      </c>
      <c r="K9" s="17" t="s">
        <v>36</v>
      </c>
      <c r="L9" s="16">
        <v>240000</v>
      </c>
      <c r="M9" s="16">
        <v>290400</v>
      </c>
      <c r="N9" s="18">
        <f t="shared" si="1"/>
        <v>290400</v>
      </c>
      <c r="O9" s="18" t="str">
        <f t="shared" si="2"/>
        <v>ok</v>
      </c>
      <c r="P9" s="16">
        <v>180000</v>
      </c>
      <c r="Q9" s="18">
        <f t="shared" si="0"/>
        <v>0.75</v>
      </c>
      <c r="R9" s="18" t="str">
        <f t="shared" si="3"/>
        <v>ok</v>
      </c>
      <c r="S9" s="16" t="s">
        <v>60</v>
      </c>
      <c r="T9" s="16" t="s">
        <v>60</v>
      </c>
      <c r="U9" s="16">
        <v>11</v>
      </c>
      <c r="V9" s="16" t="s">
        <v>61</v>
      </c>
      <c r="W9" s="19" t="s">
        <v>64</v>
      </c>
      <c r="X9"/>
      <c r="Y9"/>
      <c r="Z9"/>
      <c r="AA9"/>
      <c r="AB9"/>
      <c r="AC9"/>
      <c r="AD9"/>
      <c r="AE9"/>
      <c r="AF9"/>
      <c r="AG9"/>
      <c r="AH9"/>
      <c r="AI9"/>
      <c r="AJ9"/>
      <c r="AK9"/>
      <c r="AL9"/>
      <c r="AM9"/>
      <c r="AN9"/>
      <c r="AO9"/>
      <c r="AP9"/>
      <c r="AQ9"/>
      <c r="AR9"/>
      <c r="AS9"/>
      <c r="AT9"/>
      <c r="AU9"/>
      <c r="AV9"/>
      <c r="AW9"/>
      <c r="AX9"/>
      <c r="AY9"/>
      <c r="AZ9"/>
      <c r="BA9"/>
      <c r="BB9"/>
      <c r="BC9"/>
      <c r="BD9"/>
      <c r="BE9"/>
      <c r="BF9"/>
      <c r="BG9"/>
      <c r="BH9"/>
      <c r="BI9"/>
      <c r="BJ9"/>
      <c r="BK9"/>
    </row>
    <row r="10" spans="1:63" s="9" customFormat="1" ht="15.75" thickBot="1" x14ac:dyDescent="0.3">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27.95" customHeight="1" x14ac:dyDescent="0.25">
      <c r="A11" s="44" t="s">
        <v>66</v>
      </c>
      <c r="B11" s="45"/>
      <c r="C11" s="46"/>
      <c r="D11" s="29" t="s">
        <v>65</v>
      </c>
      <c r="E11"/>
      <c r="F11"/>
      <c r="G11"/>
      <c r="H11"/>
      <c r="I11"/>
    </row>
    <row r="12" spans="1:63" ht="27.95" customHeight="1" x14ac:dyDescent="0.25">
      <c r="A12" s="38" t="s">
        <v>58</v>
      </c>
      <c r="B12" s="39"/>
      <c r="C12" s="40"/>
      <c r="D12" s="30">
        <v>1400700</v>
      </c>
      <c r="E12"/>
      <c r="F12"/>
    </row>
    <row r="13" spans="1:63" ht="27.95" customHeight="1" x14ac:dyDescent="0.25">
      <c r="A13" s="38" t="s">
        <v>67</v>
      </c>
      <c r="B13" s="39"/>
      <c r="C13" s="40"/>
      <c r="D13" s="31">
        <v>1694847</v>
      </c>
      <c r="E13"/>
      <c r="F13"/>
    </row>
    <row r="14" spans="1:63" ht="27.95" customHeight="1" thickBot="1" x14ac:dyDescent="0.3">
      <c r="A14" s="41" t="s">
        <v>68</v>
      </c>
      <c r="B14" s="42"/>
      <c r="C14" s="43"/>
      <c r="D14" s="32">
        <v>908025</v>
      </c>
      <c r="E14"/>
      <c r="F14"/>
    </row>
  </sheetData>
  <mergeCells count="4">
    <mergeCell ref="A12:C12"/>
    <mergeCell ref="A13:C13"/>
    <mergeCell ref="A14:C14"/>
    <mergeCell ref="A11:C11"/>
  </mergeCells>
  <pageMargins left="0.31496062992125984" right="0.31496062992125984" top="0.78740157480314965" bottom="0.78740157480314965" header="0.31496062992125984" footer="0.31496062992125984"/>
  <pageSetup paperSize="9" scale="43" fitToHeight="0" orientation="landscape" r:id="rId1"/>
  <headerFooter>
    <oddHeader>&amp;CSeznam Žádostí o dotaci doporučených k podpoře&amp;RPříloha č. 1
ZMP 9. 12.  2019 - ŘEÚ/4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doporučeno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Surynková</dc:creator>
  <cp:lastModifiedBy>Stehlíková Naděžda</cp:lastModifiedBy>
  <cp:lastPrinted>2019-11-26T09:20:36Z</cp:lastPrinted>
  <dcterms:created xsi:type="dcterms:W3CDTF">2019-07-24T06:50:20Z</dcterms:created>
  <dcterms:modified xsi:type="dcterms:W3CDTF">2019-11-26T13:53:53Z</dcterms:modified>
</cp:coreProperties>
</file>