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MO3\EK\Spolecne\NÁVRHY USNESENÍ  RMO 3\RMO 2021\2021 11 24\EK 25 Rozpočet 2022\"/>
    </mc:Choice>
  </mc:AlternateContent>
  <xr:revisionPtr revIDLastSave="0" documentId="13_ncr:1_{18C3F3A0-B788-4DFA-82AE-A73B97182E41}" xr6:coauthVersionLast="36" xr6:coauthVersionMax="36" xr10:uidLastSave="{00000000-0000-0000-0000-000000000000}"/>
  <bookViews>
    <workbookView xWindow="120" yWindow="450" windowWidth="20370" windowHeight="11265" tabRatio="601" xr2:uid="{00000000-000D-0000-FFFF-FFFF00000000}"/>
  </bookViews>
  <sheets>
    <sheet name="PŘÍJMY" sheetId="1" r:id="rId1"/>
    <sheet name="VÝDAJE" sheetId="2" r:id="rId2"/>
    <sheet name="FINANCOVÁNÍ" sheetId="3" r:id="rId3"/>
  </sheets>
  <externalReferences>
    <externalReference r:id="rId4"/>
    <externalReference r:id="rId5"/>
  </externalReferences>
  <definedNames>
    <definedName name="_xlnm._FilterDatabase" localSheetId="0" hidden="1">PŘÍJMY!$A$14:$H$34</definedName>
    <definedName name="_xlnm._FilterDatabase" localSheetId="1" hidden="1">VÝDAJE!$A$4:$H$55</definedName>
    <definedName name="_xlnm.Print_Titles" localSheetId="0">PŘÍJMY!$4:$4</definedName>
    <definedName name="_xlnm.Print_Titles" localSheetId="1">VÝDAJE!$4:$4</definedName>
    <definedName name="_xlnm.Print_Area" localSheetId="2">FINANCOVÁNÍ!$A$2:$G$38</definedName>
    <definedName name="_xlnm.Print_Area" localSheetId="0">PŘÍJMY!$A$1:$H$38</definedName>
    <definedName name="_xlnm.Print_Area" localSheetId="1">VÝDAJE!$A$1:$H$55</definedName>
  </definedNames>
  <calcPr calcId="191029"/>
</workbook>
</file>

<file path=xl/calcChain.xml><?xml version="1.0" encoding="utf-8"?>
<calcChain xmlns="http://schemas.openxmlformats.org/spreadsheetml/2006/main">
  <c r="E6" i="2" l="1"/>
  <c r="E22" i="2" l="1"/>
  <c r="E10" i="2" l="1"/>
  <c r="D17" i="3" l="1"/>
  <c r="D32" i="3"/>
  <c r="D30" i="3"/>
  <c r="D29" i="3"/>
  <c r="C30" i="3" l="1"/>
  <c r="C29" i="3"/>
  <c r="B30" i="3"/>
  <c r="B29" i="3"/>
  <c r="G7" i="2"/>
  <c r="G43" i="2"/>
  <c r="F7" i="2" l="1"/>
  <c r="F6" i="2" s="1"/>
  <c r="H22" i="2"/>
  <c r="C22" i="2" l="1"/>
  <c r="D22" i="2"/>
  <c r="F22" i="2"/>
  <c r="G22" i="2"/>
  <c r="G7" i="3" l="1"/>
  <c r="H32" i="3" s="1"/>
  <c r="F7" i="3"/>
  <c r="E7" i="3"/>
  <c r="D7" i="3"/>
  <c r="C7" i="3"/>
  <c r="B7" i="3"/>
  <c r="D31" i="3" l="1"/>
  <c r="D33" i="3" s="1"/>
  <c r="H35" i="1" l="1"/>
  <c r="G35" i="1"/>
  <c r="F35" i="1"/>
  <c r="E35" i="1"/>
  <c r="C35" i="1"/>
  <c r="D35" i="1"/>
  <c r="E19" i="1" l="1"/>
  <c r="H16" i="2" l="1"/>
  <c r="G16" i="2"/>
  <c r="F16" i="2"/>
  <c r="E16" i="2"/>
  <c r="D16" i="2"/>
  <c r="C16" i="2"/>
  <c r="H44" i="2"/>
  <c r="G44" i="2"/>
  <c r="F44" i="2"/>
  <c r="E44" i="2"/>
  <c r="D44" i="2"/>
  <c r="C44" i="2"/>
  <c r="D34" i="2"/>
  <c r="H34" i="2"/>
  <c r="G34" i="2"/>
  <c r="F34" i="2"/>
  <c r="E34" i="2"/>
  <c r="B32" i="3" l="1"/>
  <c r="C32" i="3"/>
  <c r="F32" i="3"/>
  <c r="G32" i="3"/>
  <c r="E32" i="3" l="1"/>
  <c r="C31" i="3" l="1"/>
  <c r="B31" i="3"/>
  <c r="D7" i="2"/>
  <c r="H52" i="2"/>
  <c r="G52" i="2"/>
  <c r="F52" i="2"/>
  <c r="E52" i="2"/>
  <c r="D52" i="2"/>
  <c r="C52" i="2"/>
  <c r="C34" i="2"/>
  <c r="H19" i="1"/>
  <c r="G19" i="1"/>
  <c r="F19" i="1"/>
  <c r="D19" i="1"/>
  <c r="C19" i="1"/>
  <c r="H15" i="1"/>
  <c r="G15" i="1"/>
  <c r="F15" i="1"/>
  <c r="D15" i="1"/>
  <c r="C15" i="1"/>
  <c r="E15" i="1"/>
  <c r="C37" i="1"/>
  <c r="H37" i="1"/>
  <c r="G37" i="1"/>
  <c r="F37" i="1"/>
  <c r="E37" i="1"/>
  <c r="D37" i="1"/>
  <c r="C33" i="3" l="1"/>
  <c r="B33" i="3"/>
  <c r="H48" i="2" l="1"/>
  <c r="G48" i="2"/>
  <c r="F48" i="2"/>
  <c r="D48" i="2"/>
  <c r="D43" i="2" s="1"/>
  <c r="C48" i="2"/>
  <c r="E48" i="2"/>
  <c r="D37" i="2"/>
  <c r="C37" i="2"/>
  <c r="C7" i="2"/>
  <c r="D8" i="1"/>
  <c r="D6" i="1" s="1"/>
  <c r="C8" i="1"/>
  <c r="C6" i="1" s="1"/>
  <c r="D29" i="1"/>
  <c r="C29" i="1"/>
  <c r="D24" i="1"/>
  <c r="C24" i="1"/>
  <c r="C6" i="2" l="1"/>
  <c r="C43" i="2"/>
  <c r="D6" i="2"/>
  <c r="D5" i="2" s="1"/>
  <c r="D14" i="1"/>
  <c r="D5" i="1" s="1"/>
  <c r="C14" i="1"/>
  <c r="C5" i="1" s="1"/>
  <c r="C5" i="2" l="1"/>
  <c r="E43" i="2"/>
  <c r="F43" i="2"/>
  <c r="H43" i="2"/>
  <c r="H7" i="2"/>
  <c r="H6" i="2" s="1"/>
  <c r="E7" i="2" l="1"/>
  <c r="H29" i="1" l="1"/>
  <c r="G29" i="1"/>
  <c r="F29" i="1"/>
  <c r="E29" i="1"/>
  <c r="H24" i="1"/>
  <c r="G24" i="1"/>
  <c r="F24" i="1"/>
  <c r="E24" i="1"/>
  <c r="H8" i="1"/>
  <c r="H6" i="1" s="1"/>
  <c r="G8" i="1"/>
  <c r="G6" i="1" s="1"/>
  <c r="F8" i="1"/>
  <c r="F6" i="1" s="1"/>
  <c r="E8" i="1"/>
  <c r="E6" i="1" s="1"/>
  <c r="G6" i="2"/>
  <c r="E37" i="2"/>
  <c r="F5" i="2" l="1"/>
  <c r="F30" i="3" s="1"/>
  <c r="F14" i="1"/>
  <c r="F5" i="1" s="1"/>
  <c r="F29" i="3" s="1"/>
  <c r="H14" i="1"/>
  <c r="H5" i="1" s="1"/>
  <c r="H29" i="3" s="1"/>
  <c r="G14" i="1"/>
  <c r="G5" i="1" s="1"/>
  <c r="G29" i="3" s="1"/>
  <c r="F31" i="3" l="1"/>
  <c r="F33" i="3" s="1"/>
  <c r="H5" i="2"/>
  <c r="H30" i="3" s="1"/>
  <c r="H31" i="3" s="1"/>
  <c r="H33" i="3" s="1"/>
  <c r="G5" i="2"/>
  <c r="G30" i="3" s="1"/>
  <c r="G31" i="3" s="1"/>
  <c r="G33" i="3" s="1"/>
  <c r="E5" i="2"/>
  <c r="E30" i="3" s="1"/>
  <c r="E14" i="1"/>
  <c r="E5" i="1" s="1"/>
  <c r="E29" i="3" s="1"/>
  <c r="E31" i="3" l="1"/>
  <c r="E33" i="3" s="1"/>
</calcChain>
</file>

<file path=xl/sharedStrings.xml><?xml version="1.0" encoding="utf-8"?>
<sst xmlns="http://schemas.openxmlformats.org/spreadsheetml/2006/main" count="166" uniqueCount="94">
  <si>
    <t>Odbor dopravy a životního prostředí</t>
  </si>
  <si>
    <t xml:space="preserve">BILANCE HOSPODAŘENÍ </t>
  </si>
  <si>
    <t>Příjmy MO v daném roce</t>
  </si>
  <si>
    <t>Výdaje MO v daném roce</t>
  </si>
  <si>
    <t>Saldo hospodaření v daném roce</t>
  </si>
  <si>
    <t>VÝDAJE CELKEM</t>
  </si>
  <si>
    <t>PŘÍJMY CELKEM</t>
  </si>
  <si>
    <t>Odbor ekonomický</t>
  </si>
  <si>
    <t>Odbor stavebně správní a investic</t>
  </si>
  <si>
    <t>Odbor sociálních služeb a matriky</t>
  </si>
  <si>
    <t>Odbor správní a vnitřních věcí</t>
  </si>
  <si>
    <t xml:space="preserve">Odbor správní a vnitřních věcí </t>
  </si>
  <si>
    <t xml:space="preserve">Financování </t>
  </si>
  <si>
    <t>Výsledek hospodaření</t>
  </si>
  <si>
    <t>Celkem</t>
  </si>
  <si>
    <t xml:space="preserve">Celkem </t>
  </si>
  <si>
    <t xml:space="preserve">Odbor dopravy a životního prostředí </t>
  </si>
  <si>
    <t>Odbor ekonomický (Správa veřejného statku)</t>
  </si>
  <si>
    <t>Ukazatel rozpočtu MO Plzeň 3</t>
  </si>
  <si>
    <t xml:space="preserve">UKAZATEL ROZPOČTU MO PLZEŇ 3                             </t>
  </si>
  <si>
    <t>ROZPOČET MO PLZEŇ 3</t>
  </si>
  <si>
    <t>Odbor správní a vnitřních věcí  (JSDHO)</t>
  </si>
  <si>
    <t>Daňové příjmy (tř. 1)</t>
  </si>
  <si>
    <t>Nedaňové příjmy (tř. 2)</t>
  </si>
  <si>
    <t>Provozní výdaje (tř. 5)</t>
  </si>
  <si>
    <t>Kancelář tajemníka</t>
  </si>
  <si>
    <t xml:space="preserve">Odbor ekonomický </t>
  </si>
  <si>
    <r>
      <t xml:space="preserve">Místní poplatky </t>
    </r>
    <r>
      <rPr>
        <sz val="11"/>
        <rFont val="Calibri"/>
        <family val="2"/>
        <charset val="238"/>
        <scheme val="minor"/>
      </rPr>
      <t>(pol. 1341-1349)</t>
    </r>
  </si>
  <si>
    <r>
      <t xml:space="preserve">Správní poplatky </t>
    </r>
    <r>
      <rPr>
        <sz val="11"/>
        <rFont val="Calibri"/>
        <family val="2"/>
        <charset val="238"/>
        <scheme val="minor"/>
      </rPr>
      <t>(pol. 1361)</t>
    </r>
  </si>
  <si>
    <r>
      <t xml:space="preserve">Příjmy z pronájmu majetku </t>
    </r>
    <r>
      <rPr>
        <sz val="11"/>
        <rFont val="Calibri"/>
        <family val="2"/>
        <charset val="238"/>
        <scheme val="minor"/>
      </rPr>
      <t>(pol. 2131-2139)</t>
    </r>
  </si>
  <si>
    <r>
      <t>Provozní transfery obyvatelstvu</t>
    </r>
    <r>
      <rPr>
        <sz val="11"/>
        <rFont val="Calibri"/>
        <family val="2"/>
        <charset val="238"/>
        <scheme val="minor"/>
      </rPr>
      <t xml:space="preserve"> (pol. 5410, 5421-5499)</t>
    </r>
  </si>
  <si>
    <t>Kapitálové výdaje (tř. 6)</t>
  </si>
  <si>
    <t>Správce rozpočtu (odbor)</t>
  </si>
  <si>
    <t>Správce rozpočtu (odbor, PO)</t>
  </si>
  <si>
    <r>
      <t xml:space="preserve">Použití vlastních fondů: FRR (+) </t>
    </r>
    <r>
      <rPr>
        <sz val="12"/>
        <rFont val="Calibri"/>
        <family val="2"/>
        <charset val="238"/>
        <scheme val="minor"/>
      </rPr>
      <t>(pol. 5345)</t>
    </r>
  </si>
  <si>
    <r>
      <t>Použití vlastních fondů: SF (+)</t>
    </r>
    <r>
      <rPr>
        <sz val="12"/>
        <rFont val="Calibri"/>
        <family val="2"/>
        <charset val="238"/>
        <scheme val="minor"/>
      </rPr>
      <t xml:space="preserve"> (pol. 5345)</t>
    </r>
  </si>
  <si>
    <r>
      <t>Tvorba vlastních fondů: FRR (-)</t>
    </r>
    <r>
      <rPr>
        <sz val="12"/>
        <rFont val="Calibri"/>
        <family val="2"/>
        <charset val="238"/>
        <scheme val="minor"/>
      </rPr>
      <t xml:space="preserve"> (pol. 4134)</t>
    </r>
  </si>
  <si>
    <r>
      <t xml:space="preserve">Příjmy z vlastní činnosti </t>
    </r>
    <r>
      <rPr>
        <sz val="11"/>
        <rFont val="Calibri"/>
        <family val="2"/>
        <charset val="238"/>
        <scheme val="minor"/>
      </rPr>
      <t>(pol. 2111-2119)</t>
    </r>
  </si>
  <si>
    <r>
      <t>Sankční platby</t>
    </r>
    <r>
      <rPr>
        <sz val="11"/>
        <rFont val="Calibri"/>
        <family val="2"/>
        <charset val="238"/>
        <scheme val="minor"/>
      </rPr>
      <t xml:space="preserve"> (pol. 2211, 2212)</t>
    </r>
  </si>
  <si>
    <r>
      <t xml:space="preserve">Ostatní nedaňové příjmy </t>
    </r>
    <r>
      <rPr>
        <sz val="11"/>
        <rFont val="Calibri"/>
        <family val="2"/>
        <charset val="238"/>
        <scheme val="minor"/>
      </rPr>
      <t>(pol. 2221-2229, 2321-2329, 2341-2343, 2361,2362)</t>
    </r>
  </si>
  <si>
    <r>
      <t xml:space="preserve">Provozní příspěvky vlastním příspěvkovým organizacím </t>
    </r>
    <r>
      <rPr>
        <sz val="11"/>
        <rFont val="Calibri"/>
        <family val="2"/>
        <charset val="238"/>
        <scheme val="minor"/>
      </rPr>
      <t>(pol. 5331, 5336)</t>
    </r>
  </si>
  <si>
    <t>16. MŠ, Korandova 11, Plzeň, IČ 70941025</t>
  </si>
  <si>
    <t>22. MŠ, ul. Z. Wintra 19, Plzeň, IČ 70940924</t>
  </si>
  <si>
    <t>24. MŠ, Schwarzova 4, Plzeň, IČ 70940851</t>
  </si>
  <si>
    <t>27. MŠ, Dvořákova 4, Plzeň, IČ 70941319</t>
  </si>
  <si>
    <t>32. MŠ, Resslova 22, Plzeň, IČ 70940827</t>
  </si>
  <si>
    <t>44. MŠ, Tomanova 3 a 5, Plzeň, IČ 70940932</t>
  </si>
  <si>
    <t>55. MŠ, Mandlova 6, Plzeň, IČ 70941581</t>
  </si>
  <si>
    <t>61. MŠ, Nade Mží 3, Plzeň, IČ 70941513</t>
  </si>
  <si>
    <t>63. MŠ, Lábkova 30, Plzeň, IČ 70941521</t>
  </si>
  <si>
    <t>70. MŠ, Waltrova 26, Plzeň, IČ 70940983</t>
  </si>
  <si>
    <t>Sociální fond (Odbor správní a vnitřních věcí)</t>
  </si>
  <si>
    <r>
      <t>Stavební investice</t>
    </r>
    <r>
      <rPr>
        <sz val="11"/>
        <rFont val="Calibri"/>
        <family val="2"/>
        <charset val="238"/>
        <scheme val="minor"/>
      </rPr>
      <t xml:space="preserve"> (pol. 6121, 6130)</t>
    </r>
  </si>
  <si>
    <r>
      <t xml:space="preserve">Nestavební investice </t>
    </r>
    <r>
      <rPr>
        <sz val="11"/>
        <rFont val="Calibri"/>
        <family val="2"/>
        <charset val="238"/>
        <scheme val="minor"/>
      </rPr>
      <t>(pol. 6111-6119, 6122-6129, 6141-6142)</t>
    </r>
  </si>
  <si>
    <t xml:space="preserve">FINANCOVÁNÍ  (tř. 8)                                           </t>
  </si>
  <si>
    <r>
      <t xml:space="preserve">Převody MMPxMO v rámci fin. vypořádání </t>
    </r>
    <r>
      <rPr>
        <sz val="12"/>
        <rFont val="Calibri"/>
        <family val="2"/>
        <charset val="238"/>
        <scheme val="minor"/>
      </rPr>
      <t>(pol. 4137, 5347)</t>
    </r>
  </si>
  <si>
    <r>
      <t>Příjmy z úroků</t>
    </r>
    <r>
      <rPr>
        <sz val="11"/>
        <rFont val="Calibri"/>
        <family val="2"/>
        <charset val="238"/>
        <scheme val="minor"/>
      </rPr>
      <t xml:space="preserve"> (pol. 2141, 2144-2149)</t>
    </r>
  </si>
  <si>
    <t>*) upravený rozpočet k 30.9.</t>
  </si>
  <si>
    <t>STŘEDNĚDOBÝ VÝHLED ROZPOČTU 2023</t>
  </si>
  <si>
    <t>PŘÍJMY v tis. Kč</t>
  </si>
  <si>
    <t>VÝDAJE v tis. Kč</t>
  </si>
  <si>
    <t>FINANCOVÁNÍ   v tis. Kč</t>
  </si>
  <si>
    <t xml:space="preserve"> </t>
  </si>
  <si>
    <t xml:space="preserve">49. MŠ, Puškinova 5, Plzeň, IČ 70941017 </t>
  </si>
  <si>
    <t>Přijaté transfery provozní (sesk. 41)</t>
  </si>
  <si>
    <r>
      <t xml:space="preserve">Přijaté transfery provozní </t>
    </r>
    <r>
      <rPr>
        <sz val="11"/>
        <color theme="1"/>
        <rFont val="Calibri"/>
        <family val="2"/>
        <charset val="238"/>
        <scheme val="minor"/>
      </rPr>
      <t>(sesk. 41)</t>
    </r>
  </si>
  <si>
    <r>
      <t xml:space="preserve">Použití prostředků minulých let </t>
    </r>
    <r>
      <rPr>
        <sz val="12"/>
        <rFont val="Calibri"/>
        <family val="2"/>
        <charset val="238"/>
        <scheme val="minor"/>
      </rPr>
      <t>(přebytek minulého roku)</t>
    </r>
  </si>
  <si>
    <r>
      <t xml:space="preserve">Převody MMPxMO - fixní složka finančního vztahu </t>
    </r>
    <r>
      <rPr>
        <sz val="12"/>
        <rFont val="Calibri"/>
        <family val="2"/>
        <charset val="238"/>
        <scheme val="minor"/>
      </rPr>
      <t>(pol. 4137, 5347)</t>
    </r>
  </si>
  <si>
    <r>
      <t xml:space="preserve">Běžné výdaje </t>
    </r>
    <r>
      <rPr>
        <sz val="11"/>
        <color theme="1"/>
        <rFont val="Calibri"/>
        <family val="2"/>
        <charset val="238"/>
        <scheme val="minor"/>
      </rPr>
      <t>(třída 5, seskupení položek 50 a 51, 5361, 5362, 5365)</t>
    </r>
  </si>
  <si>
    <r>
      <t xml:space="preserve">Provozní transfery jiným organizacím a veřejným rozpočtům </t>
    </r>
    <r>
      <rPr>
        <sz val="11"/>
        <color theme="1"/>
        <rFont val="Calibri"/>
        <family val="2"/>
        <charset val="238"/>
        <scheme val="minor"/>
      </rPr>
      <t>(pol. 5211-5219, 5221-5229, 5311, 5319, 5321-5329, 5332-5335, 5337-5339)</t>
    </r>
  </si>
  <si>
    <r>
      <t xml:space="preserve">Ostatní provozní výdaje </t>
    </r>
    <r>
      <rPr>
        <sz val="11"/>
        <color theme="1"/>
        <rFont val="Calibri"/>
        <family val="2"/>
        <charset val="238"/>
        <scheme val="minor"/>
      </rPr>
      <t>(pol. 5363, 5364, 5366-5369, 5811, 5901-5909)</t>
    </r>
  </si>
  <si>
    <r>
      <rPr>
        <b/>
        <sz val="11"/>
        <color theme="1"/>
        <rFont val="Calibri"/>
        <family val="2"/>
        <charset val="238"/>
        <scheme val="minor"/>
      </rPr>
      <t>Investiční transfery zřízeným příspěvkovým organizacím</t>
    </r>
    <r>
      <rPr>
        <sz val="11"/>
        <color theme="1"/>
        <rFont val="Calibri"/>
        <family val="2"/>
        <charset val="238"/>
        <scheme val="minor"/>
      </rPr>
      <t xml:space="preserve"> (pol. 6351, 6356)</t>
    </r>
  </si>
  <si>
    <r>
      <rPr>
        <b/>
        <sz val="11"/>
        <color theme="1"/>
        <rFont val="Calibri"/>
        <family val="2"/>
        <charset val="238"/>
        <scheme val="minor"/>
      </rPr>
      <t xml:space="preserve">Investiční transfery jiným organizacím a veřejným rozpočtům </t>
    </r>
    <r>
      <rPr>
        <sz val="11"/>
        <color theme="1"/>
        <rFont val="Calibri"/>
        <family val="2"/>
        <charset val="238"/>
        <scheme val="minor"/>
      </rPr>
      <t>(pol. 6311-6319, 6321-6329, 6341-6349, 6352-6355, 6359)</t>
    </r>
  </si>
  <si>
    <r>
      <t xml:space="preserve">Převody MMPxMO - podíl na daních </t>
    </r>
    <r>
      <rPr>
        <sz val="12"/>
        <rFont val="Calibri"/>
        <family val="2"/>
        <charset val="238"/>
        <scheme val="minor"/>
      </rPr>
      <t>(pol. 4137, 5347)</t>
    </r>
  </si>
  <si>
    <r>
      <t>Převody MMPxMO - podíl na VSS</t>
    </r>
    <r>
      <rPr>
        <sz val="12"/>
        <rFont val="Calibri"/>
        <family val="2"/>
        <charset val="238"/>
        <scheme val="minor"/>
      </rPr>
      <t xml:space="preserve"> (pol. 4137, 5347)</t>
    </r>
  </si>
  <si>
    <r>
      <t xml:space="preserve">Převody MMPxMO ostatní (+)                                        </t>
    </r>
    <r>
      <rPr>
        <sz val="12"/>
        <rFont val="Calibri"/>
        <family val="2"/>
        <charset val="238"/>
        <scheme val="minor"/>
      </rPr>
      <t>(pol. 4137)</t>
    </r>
  </si>
  <si>
    <r>
      <t xml:space="preserve">Převody MMPxMO ostatní (-)                                             </t>
    </r>
    <r>
      <rPr>
        <sz val="12"/>
        <rFont val="Calibri"/>
        <family val="2"/>
        <charset val="238"/>
        <scheme val="minor"/>
      </rPr>
      <t>(pol. 5347)</t>
    </r>
  </si>
  <si>
    <r>
      <t xml:space="preserve">Tvorba vlastních fondů: SF (-) </t>
    </r>
    <r>
      <rPr>
        <sz val="12"/>
        <rFont val="Calibri"/>
        <family val="2"/>
        <charset val="238"/>
        <scheme val="minor"/>
      </rPr>
      <t>(pol. 4134, 2328, 2460)</t>
    </r>
  </si>
  <si>
    <t xml:space="preserve">Odbor stavebně správní a investic </t>
  </si>
  <si>
    <t>STŘEDNĚDOBÝ VÝHLED ROZPOČTU 2024</t>
  </si>
  <si>
    <t>Kapitálové příjmy (tř. 3)</t>
  </si>
  <si>
    <t>Mateřské školy</t>
  </si>
  <si>
    <r>
      <t xml:space="preserve">Převody MMPxMO - fixní složka - kompenzace poplatku z ubytovací kapacity </t>
    </r>
    <r>
      <rPr>
        <sz val="12"/>
        <rFont val="Calibri"/>
        <family val="2"/>
        <charset val="238"/>
        <scheme val="minor"/>
      </rPr>
      <t>(pol. 4137, 5347)</t>
    </r>
  </si>
  <si>
    <r>
      <t xml:space="preserve">Převody MMPxMO - fixní složka - podíly na kompenzačním příspěvku od státu pro obce </t>
    </r>
    <r>
      <rPr>
        <sz val="12"/>
        <rFont val="Calibri"/>
        <family val="2"/>
        <charset val="238"/>
        <scheme val="minor"/>
      </rPr>
      <t>(pol. 4137, 5347)</t>
    </r>
  </si>
  <si>
    <t>Rozpočet MO Plzeň 3 na rok 2022</t>
  </si>
  <si>
    <t xml:space="preserve"> a střednědobý výhled rozpočtu v letech 2023 až 2025</t>
  </si>
  <si>
    <t>SCHVÁLENÝ ROZPOČET 2021</t>
  </si>
  <si>
    <t xml:space="preserve">UPRAVENÝ ROZPOČET         K 30.9.2021 </t>
  </si>
  <si>
    <t>ROZPOČET 2022</t>
  </si>
  <si>
    <t>STŘEDNĚDOBÝ VÝHLED ROZPOČTU 2025</t>
  </si>
  <si>
    <t>Přijaté dary na pořízení dlouhodobého majetku</t>
  </si>
  <si>
    <t xml:space="preserve">UPRAVENÝ ROZPOČET 2021 *) </t>
  </si>
  <si>
    <t>OČEKÁVANÁ SKUTEČNOST  2021 **)</t>
  </si>
  <si>
    <t>**) upravený rozpočet k 30.9. navýšený o změny rozpočtu schválené po 30. 9.  nebo připravované ke schválení do ZMO Plzeň 3 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</si>
</sst>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" fontId="6" fillId="4" borderId="7" applyNumberFormat="0" applyProtection="0">
      <alignment horizontal="left" vertical="center" indent="1"/>
    </xf>
  </cellStyleXfs>
  <cellXfs count="273">
    <xf numFmtId="0" fontId="0" fillId="0" borderId="0" xfId="0"/>
    <xf numFmtId="3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4" fillId="6" borderId="8" xfId="0" applyNumberFormat="1" applyFont="1" applyFill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/>
    <xf numFmtId="3" fontId="1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3" fontId="2" fillId="6" borderId="19" xfId="0" applyNumberFormat="1" applyFont="1" applyFill="1" applyBorder="1" applyAlignment="1">
      <alignment horizontal="center" vertical="center"/>
    </xf>
    <xf numFmtId="3" fontId="2" fillId="6" borderId="15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3" fontId="2" fillId="6" borderId="8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0" fillId="0" borderId="0" xfId="0" applyFill="1"/>
    <xf numFmtId="3" fontId="1" fillId="0" borderId="2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3" fontId="4" fillId="6" borderId="16" xfId="0" applyNumberFormat="1" applyFont="1" applyFill="1" applyBorder="1" applyAlignment="1">
      <alignment horizontal="center" vertical="center"/>
    </xf>
    <xf numFmtId="0" fontId="1" fillId="0" borderId="0" xfId="0" applyFont="1"/>
    <xf numFmtId="0" fontId="11" fillId="5" borderId="12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vertical="center"/>
    </xf>
    <xf numFmtId="3" fontId="0" fillId="6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0" fillId="3" borderId="9" xfId="0" applyNumberFormat="1" applyFont="1" applyFill="1" applyBorder="1" applyAlignment="1">
      <alignment horizontal="center" vertical="center"/>
    </xf>
    <xf numFmtId="3" fontId="0" fillId="6" borderId="1" xfId="0" applyNumberFormat="1" applyFont="1" applyFill="1" applyBorder="1" applyAlignment="1">
      <alignment horizontal="center" vertical="center"/>
    </xf>
    <xf numFmtId="3" fontId="0" fillId="6" borderId="9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0" fillId="6" borderId="19" xfId="0" applyNumberFormat="1" applyFont="1" applyFill="1" applyBorder="1" applyAlignment="1">
      <alignment horizontal="center" vertical="center"/>
    </xf>
    <xf numFmtId="3" fontId="0" fillId="6" borderId="17" xfId="0" applyNumberFormat="1" applyFont="1" applyFill="1" applyBorder="1" applyAlignment="1">
      <alignment horizontal="center" vertical="center"/>
    </xf>
    <xf numFmtId="3" fontId="0" fillId="6" borderId="2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3" fontId="3" fillId="6" borderId="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3" fontId="0" fillId="6" borderId="15" xfId="0" applyNumberFormat="1" applyFont="1" applyFill="1" applyBorder="1" applyAlignment="1">
      <alignment horizontal="center" vertical="center"/>
    </xf>
    <xf numFmtId="3" fontId="0" fillId="6" borderId="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3" borderId="4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9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3" fillId="3" borderId="9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3" fontId="1" fillId="7" borderId="2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3" fontId="0" fillId="3" borderId="19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3" fontId="0" fillId="3" borderId="8" xfId="0" applyNumberFormat="1" applyFont="1" applyFill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3" fillId="3" borderId="26" xfId="0" applyNumberFormat="1" applyFont="1" applyFill="1" applyBorder="1" applyAlignment="1">
      <alignment vertical="center" wrapText="1"/>
    </xf>
    <xf numFmtId="3" fontId="2" fillId="3" borderId="20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3" borderId="2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3" fontId="1" fillId="7" borderId="6" xfId="0" applyNumberFormat="1" applyFont="1" applyFill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3" fontId="7" fillId="8" borderId="4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3" fontId="4" fillId="6" borderId="9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vertical="center"/>
    </xf>
    <xf numFmtId="3" fontId="7" fillId="8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0" fillId="3" borderId="0" xfId="0" applyFill="1" applyBorder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Fill="1"/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3" fontId="0" fillId="0" borderId="0" xfId="0" applyNumberFormat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19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3" fontId="0" fillId="6" borderId="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1" fillId="6" borderId="5" xfId="0" applyNumberFormat="1" applyFont="1" applyFill="1" applyBorder="1" applyAlignment="1">
      <alignment horizontal="center" vertical="center"/>
    </xf>
    <xf numFmtId="3" fontId="1" fillId="6" borderId="2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SAPBEXstdItem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" name="BEx5FXJGJOT93D0J2IRJ3985IUMI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" name="BExQEXXHA3EEXR44LT6RKCDWM6ZT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8" name="BEx5FXJGJOT93D0J2IRJ3985IUMI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0" name="BExQEXXHA3EEXR44LT6RKCDWM6ZT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3" name="BEx5FXJGJOT93D0J2IRJ3985IUMI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5" name="BExQEXXHA3EEXR44LT6RKCDWM6ZT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1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58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18" name="BEx5FXJGJOT93D0J2IRJ3985IUMI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1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0" name="BExQEXXHA3EEXR44LT6RKCDWM6ZT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58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3" name="BEx5FXJGJOT93D0J2IRJ3985IUMI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5" name="BExQEXXHA3EEXR44LT6RKCDWM6ZT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58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8" name="BEx5FXJGJOT93D0J2IRJ3985IUMI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30" name="BExQEXXHA3EEXR44LT6RKCDWM6ZT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3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3" name="BEx5FXJGJOT93D0J2IRJ3985IUMI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5" name="BExQEXXHA3EEXR44LT6RKCDWM6ZT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8" name="BEx5FXJGJOT93D0J2IRJ3985IUMI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0" name="BExQEXXHA3EEXR44LT6RKCDWM6ZT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3" name="BEx5FXJGJOT93D0J2IRJ3985IUMI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5" name="BExQEXXHA3EEXR44LT6RKCDWM6ZT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4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48" name="BEx5FXJGJOT93D0J2IRJ3985IUMI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4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50" name="BExQEXXHA3EEXR44LT6RKCDWM6ZT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5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5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53" name="BEx5FXJGJOT93D0J2IRJ3985IUMI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5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55" name="BExQEXXHA3EEXR44LT6RKCDWM6ZT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5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5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58" name="BEx5FXJGJOT93D0J2IRJ3985IUMI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5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60" name="BExQEXXHA3EEXR44LT6RKCDWM6ZT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0</xdr:colOff>
      <xdr:row>13</xdr:row>
      <xdr:rowOff>0</xdr:rowOff>
    </xdr:from>
    <xdr:ext cx="123825" cy="123825"/>
    <xdr:pic macro="[1]!DesignIconClicked">
      <xdr:nvPicPr>
        <xdr:cNvPr id="6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13</xdr:row>
      <xdr:rowOff>0</xdr:rowOff>
    </xdr:from>
    <xdr:ext cx="123825" cy="123825"/>
    <xdr:pic macro="[1]!DesignIconClicked">
      <xdr:nvPicPr>
        <xdr:cNvPr id="6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63" name="BEx5FXJGJOT93D0J2IRJ3985IUMI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6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65" name="BExQEXXHA3EEXR44LT6RKCDWM6ZT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6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13</xdr:row>
      <xdr:rowOff>0</xdr:rowOff>
    </xdr:from>
    <xdr:ext cx="123825" cy="123825"/>
    <xdr:pic macro="[1]!DesignIconClicked">
      <xdr:nvPicPr>
        <xdr:cNvPr id="6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68" name="BEx5FXJGJOT93D0J2IRJ3985IUMI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6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70" name="BExQEXXHA3EEXR44LT6RKCDWM6ZT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7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13</xdr:row>
      <xdr:rowOff>0</xdr:rowOff>
    </xdr:from>
    <xdr:ext cx="123825" cy="123825"/>
    <xdr:pic macro="[1]!DesignIconClicked">
      <xdr:nvPicPr>
        <xdr:cNvPr id="7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73" name="BEx5FXJGJOT93D0J2IRJ3985IUMI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7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75" name="BExQEXXHA3EEXR44LT6RKCDWM6ZT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]!DesignIconClicked">
      <xdr:nvPicPr>
        <xdr:cNvPr id="7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43575" y="4343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7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78" name="BEx5FXJGJOT93D0J2IRJ3985IUMI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7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80" name="BExQEXXHA3EEXR44LT6RKCDWM6ZT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8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8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83" name="BEx5FXJGJOT93D0J2IRJ3985IUMI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8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85" name="BExQEXXHA3EEXR44LT6RKCDWM6ZT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8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8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88" name="BEx5FXJGJOT93D0J2IRJ3985IUMI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8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90" name="BExQEXXHA3EEXR44LT6RKCDWM6ZT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123825" cy="123825"/>
    <xdr:pic macro="[1]!DesignIconClicked">
      <xdr:nvPicPr>
        <xdr:cNvPr id="9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05825" y="423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9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93" name="BEx5FXJGJOT93D0J2IRJ3985IUMI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9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95" name="BExQEXXHA3EEXR44LT6RKCDWM6ZT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9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9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98" name="BEx5FXJGJOT93D0J2IRJ3985IUMI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9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100" name="BExQEXXHA3EEXR44LT6RKCDWM6ZT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10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10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103" name="BEx5FXJGJOT93D0J2IRJ3985IUMI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10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105" name="BExQEXXHA3EEXR44LT6RKCDWM6ZT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34</xdr:row>
      <xdr:rowOff>0</xdr:rowOff>
    </xdr:from>
    <xdr:ext cx="123825" cy="123825"/>
    <xdr:pic macro="[1]!DesignIconClicked">
      <xdr:nvPicPr>
        <xdr:cNvPr id="10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34</xdr:row>
      <xdr:rowOff>0</xdr:rowOff>
    </xdr:from>
    <xdr:ext cx="123825" cy="123825"/>
    <xdr:pic macro="[1]!DesignIconClicked">
      <xdr:nvPicPr>
        <xdr:cNvPr id="10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08" name="BEx5FXJGJOT93D0J2IRJ3985IUMI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0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10" name="BExQEXXHA3EEXR44LT6RKCDWM6ZT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1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34</xdr:row>
      <xdr:rowOff>0</xdr:rowOff>
    </xdr:from>
    <xdr:ext cx="123825" cy="123825"/>
    <xdr:pic macro="[1]!DesignIconClicked">
      <xdr:nvPicPr>
        <xdr:cNvPr id="11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13" name="BEx5FXJGJOT93D0J2IRJ3985IUMI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1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15" name="BExQEXXHA3EEXR44LT6RKCDWM6ZT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1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34</xdr:row>
      <xdr:rowOff>0</xdr:rowOff>
    </xdr:from>
    <xdr:ext cx="123825" cy="123825"/>
    <xdr:pic macro="[1]!DesignIconClicked">
      <xdr:nvPicPr>
        <xdr:cNvPr id="11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18" name="BEx5FXJGJOT93D0J2IRJ3985IUMI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1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20" name="BExQEXXHA3EEXR44LT6RKCDWM6ZT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2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2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23" name="BEx5FXJGJOT93D0J2IRJ3985IUMI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2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25" name="BExQEXXHA3EEXR44LT6RKCDWM6ZT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2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28" name="BEx5FXJGJOT93D0J2IRJ3985IUMI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30" name="BExQEXXHA3EEXR44LT6RKCDWM6ZT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3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3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33" name="BEx5FXJGJOT93D0J2IRJ3985IUMI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3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35" name="BExQEXXHA3EEXR44LT6RKCDWM6ZT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34</xdr:row>
      <xdr:rowOff>0</xdr:rowOff>
    </xdr:from>
    <xdr:ext cx="123825" cy="123825"/>
    <xdr:pic macro="[1]!DesignIconClicked">
      <xdr:nvPicPr>
        <xdr:cNvPr id="1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5829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3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38" name="BEx5FXJGJOT93D0J2IRJ3985IUMI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3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40" name="BExQEXXHA3EEXR44LT6RKCDWM6ZT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4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43" name="BEx5FXJGJOT93D0J2IRJ3985IUMI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4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45" name="BExQEXXHA3EEXR44LT6RKCDWM6ZT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4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4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48" name="BEx5FXJGJOT93D0J2IRJ3985IUMI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4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50" name="BExQEXXHA3EEXR44LT6RKCDWM6ZT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36</xdr:row>
      <xdr:rowOff>0</xdr:rowOff>
    </xdr:from>
    <xdr:ext cx="123825" cy="123825"/>
    <xdr:pic macro="[1]!DesignIconClicked">
      <xdr:nvPicPr>
        <xdr:cNvPr id="15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36</xdr:row>
      <xdr:rowOff>0</xdr:rowOff>
    </xdr:from>
    <xdr:ext cx="123825" cy="123825"/>
    <xdr:pic macro="[1]!DesignIconClicked">
      <xdr:nvPicPr>
        <xdr:cNvPr id="15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53" name="BEx5FXJGJOT93D0J2IRJ3985IUMI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5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55" name="BExQEXXHA3EEXR44LT6RKCDWM6ZT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5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36</xdr:row>
      <xdr:rowOff>0</xdr:rowOff>
    </xdr:from>
    <xdr:ext cx="123825" cy="123825"/>
    <xdr:pic macro="[1]!DesignIconClicked">
      <xdr:nvPicPr>
        <xdr:cNvPr id="15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58" name="BEx5FXJGJOT93D0J2IRJ3985IUMI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5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60" name="BExQEXXHA3EEXR44LT6RKCDWM6ZT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6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36</xdr:row>
      <xdr:rowOff>0</xdr:rowOff>
    </xdr:from>
    <xdr:ext cx="123825" cy="123825"/>
    <xdr:pic macro="[1]!DesignIconClicked">
      <xdr:nvPicPr>
        <xdr:cNvPr id="16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63" name="BEx5FXJGJOT93D0J2IRJ3985IUMI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6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65" name="BExQEXXHA3EEXR44LT6RKCDWM6ZT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36</xdr:row>
      <xdr:rowOff>0</xdr:rowOff>
    </xdr:from>
    <xdr:ext cx="123825" cy="123825"/>
    <xdr:pic macro="[1]!DesignIconClicked">
      <xdr:nvPicPr>
        <xdr:cNvPr id="16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6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68" name="BEx5FXJGJOT93D0J2IRJ3985IUMI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6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70" name="BExQEXXHA3EEXR44LT6RKCDWM6ZT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7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7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73" name="BEx5FXJGJOT93D0J2IRJ3985IUMI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7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75" name="BExQEXXHA3EEXR44LT6RKCDWM6ZT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7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7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78" name="BEx5FXJGJOT93D0J2IRJ3985IUMI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7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80" name="BExQEXXHA3EEXR44LT6RKCDWM6ZT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36</xdr:row>
      <xdr:rowOff>0</xdr:rowOff>
    </xdr:from>
    <xdr:ext cx="123825" cy="123825"/>
    <xdr:pic macro="[1]!DesignIconClicked">
      <xdr:nvPicPr>
        <xdr:cNvPr id="18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449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" name="BEx5FXJGJOT93D0J2IRJ3985IUMI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" name="BExQEXXHA3EEXR44LT6RKCDWM6ZT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8" name="BEx5FXJGJOT93D0J2IRJ3985IUMI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0" name="BExQEXXHA3EEXR44LT6RKCDWM6ZT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3" name="BEx5FXJGJOT93D0J2IRJ3985IUMI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5" name="BExQEXXHA3EEXR44LT6RKCDWM6ZT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8" name="BEx5FXJGJOT93D0J2IRJ3985IUMI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1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0" name="BExQEXXHA3EEXR44LT6RKCDWM6ZT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3" name="BEx5FXJGJOT93D0J2IRJ3985IUMI" hidden="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5" name="BExQEXXHA3EEXR44LT6RKCDWM6ZT" hidden="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8" name="BEx5FXJGJOT93D0J2IRJ3985IUMI" hidden="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0" name="BExQEXXHA3EEXR44LT6RKCDWM6ZT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21</xdr:row>
      <xdr:rowOff>0</xdr:rowOff>
    </xdr:from>
    <xdr:ext cx="123825" cy="123825"/>
    <xdr:pic macro="[1]!DesignIconClicked">
      <xdr:nvPicPr>
        <xdr:cNvPr id="3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007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21</xdr:row>
      <xdr:rowOff>0</xdr:rowOff>
    </xdr:from>
    <xdr:ext cx="123825" cy="123825"/>
    <xdr:pic macro="[1]!DesignIconClicked">
      <xdr:nvPicPr>
        <xdr:cNvPr id="33" name="BEx5FXJGJOT93D0J2IRJ3985IUMI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1007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21</xdr:row>
      <xdr:rowOff>0</xdr:rowOff>
    </xdr:from>
    <xdr:ext cx="123825" cy="123825"/>
    <xdr:pic macro="[1]!DesignIconClicked">
      <xdr:nvPicPr>
        <xdr:cNvPr id="3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1007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21</xdr:row>
      <xdr:rowOff>0</xdr:rowOff>
    </xdr:from>
    <xdr:ext cx="123825" cy="123825"/>
    <xdr:pic macro="[1]!DesignIconClicked">
      <xdr:nvPicPr>
        <xdr:cNvPr id="35" name="BExQEXXHA3EEXR44LT6RKCDWM6ZT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1007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21</xdr:row>
      <xdr:rowOff>0</xdr:rowOff>
    </xdr:from>
    <xdr:ext cx="123825" cy="123825"/>
    <xdr:pic macro="[1]!DesignIconClicked">
      <xdr:nvPicPr>
        <xdr:cNvPr id="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1007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8" name="BEx5FXJGJOT93D0J2IRJ3985IUMI" hidden="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3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0" name="BExQEXXHA3EEXR44LT6RKCDWM6ZT" hidden="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3" name="BEx5FXJGJOT93D0J2IRJ3985IUMI" hidden="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5" name="BExQEXXHA3EEXR44LT6RKCDWM6ZT" hidden="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8" name="BEx5FXJGJOT93D0J2IRJ3985IUMI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4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0" name="BExQEXXHA3EEXR44LT6RKCDWM6ZT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3" name="BEx5FXJGJOT93D0J2IRJ3985IUMI" hidden="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5" name="BExQEXXHA3EEXR44LT6RKCDWM6ZT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8" name="BEx5FXJGJOT93D0J2IRJ3985IUMI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5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60" name="BExQEXXHA3EEXR44LT6RKCDWM6ZT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6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6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63" name="BEx5FXJGJOT93D0J2IRJ3985IUMI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6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65" name="BExQEXXHA3EEXR44LT6RKCDWM6ZT" hidden="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3</xdr:row>
      <xdr:rowOff>0</xdr:rowOff>
    </xdr:from>
    <xdr:ext cx="123825" cy="123825"/>
    <xdr:pic macro="[1]!DesignIconClicked">
      <xdr:nvPicPr>
        <xdr:cNvPr id="6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28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" name="BEx5FXJGJOT93D0J2IRJ3985IUMI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" name="BExQEXXHA3EEXR44LT6RKCDWM6ZT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" name="BEx5FXJGJOT93D0J2IRJ3985IUMI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" name="BExQEXXHA3EEXR44LT6RKCDWM6ZT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" name="BEx5FXJGJOT93D0J2IRJ3985IUMI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5" name="BExQEXXHA3EEXR44LT6RKCDWM6ZT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8" name="BEx5FXJGJOT93D0J2IRJ3985IUMI" hidden="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0" name="BExQEXXHA3EEXR44LT6RKCDWM6ZT" hidden="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3" name="BEx5FXJGJOT93D0J2IRJ3985IUMI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5" name="BExQEXXHA3EEXR44LT6RKCDWM6ZT" hidden="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8" name="BEx5FXJGJOT93D0J2IRJ3985IUMI" hidden="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0" name="BExQEXXHA3EEXR44LT6RKCDWM6ZT" hidden="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3" name="BEx5FXJGJOT93D0J2IRJ3985IUMI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5" name="BExQEXXHA3EEXR44LT6RKCDWM6ZT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8" name="BEx5FXJGJOT93D0J2IRJ3985IUMI" hidden="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3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0" name="BExQEXXHA3EEXR44LT6RKCDWM6ZT" hidden="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3" name="BEx5FXJGJOT93D0J2IRJ3985IUMI" hidden="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5" name="BExQEXXHA3EEXR44LT6RKCDWM6ZT" hidden="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8" name="BEx5FXJGJOT93D0J2IRJ3985IUMI" hidden="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4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0" name="BExQEXXHA3EEXR44LT6RKCDWM6ZT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3" name="BEx5FXJGJOT93D0J2IRJ3985IUMI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5" name="BExQEXXHA3EEXR44LT6RKCDWM6ZT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8" name="BEx5FXJGJOT93D0J2IRJ3985IUMI" hidden="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5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0" name="BExQEXXHA3EEXR44LT6RKCDWM6ZT" hidden="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3" name="BEx5FXJGJOT93D0J2IRJ3985IUMI" hidden="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5" name="BExQEXXHA3EEXR44LT6RKCDWM6ZT" hidden="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8" name="BEx5FXJGJOT93D0J2IRJ3985IUMI" hidden="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6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0" name="BExQEXXHA3EEXR44LT6RKCDWM6ZT" hidden="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3" name="BEx5FXJGJOT93D0J2IRJ3985IUMI" hidden="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5" name="BExQEXXHA3EEXR44LT6RKCDWM6ZT" hidden="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8" name="BEx5FXJGJOT93D0J2IRJ3985IUMI" hidden="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7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0" name="BExQEXXHA3EEXR44LT6RKCDWM6ZT" hidden="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3" name="BEx5FXJGJOT93D0J2IRJ3985IUMI" hidden="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5" name="BExQEXXHA3EEXR44LT6RKCDWM6ZT" hidden="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8" name="BEx5FXJGJOT93D0J2IRJ3985IUMI" hidden="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8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0" name="BExQEXXHA3EEXR44LT6RKCDWM6ZT" hidden="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3" name="BEx5FXJGJOT93D0J2IRJ3985IUMI" hidden="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5" name="BExQEXXHA3EEXR44LT6RKCDWM6ZT" hidden="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8" name="BEx5FXJGJOT93D0J2IRJ3985IUMI" hidden="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9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0" name="BExQEXXHA3EEXR44LT6RKCDWM6ZT" hidden="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3" name="BEx5FXJGJOT93D0J2IRJ3985IUMI" hidden="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5" name="BExQEXXHA3EEXR44LT6RKCDWM6ZT" hidden="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8" name="BEx5FXJGJOT93D0J2IRJ3985IUMI" hidden="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0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0" name="BExQEXXHA3EEXR44LT6RKCDWM6ZT" hidden="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3" name="BEx5FXJGJOT93D0J2IRJ3985IUMI" hidden="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5" name="BExQEXXHA3EEXR44LT6RKCDWM6ZT" hidden="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8" name="BEx5FXJGJOT93D0J2IRJ3985IUMI" hidden="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1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0" name="BExQEXXHA3EEXR44LT6RKCDWM6ZT" hidden="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3" name="BEx5FXJGJOT93D0J2IRJ3985IUMI" hidden="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5" name="BExQEXXHA3EEXR44LT6RKCDWM6ZT" hidden="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8" name="BEx5FXJGJOT93D0J2IRJ3985IUMI" hidden="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0" name="BExQEXXHA3EEXR44LT6RKCDWM6ZT" hidden="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3" name="BEx5FXJGJOT93D0J2IRJ3985IUMI" hidden="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5" name="BExQEXXHA3EEXR44LT6RKCDWM6ZT" hidden="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8" name="BEx5FXJGJOT93D0J2IRJ3985IUMI" hidden="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3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0" name="BExQEXXHA3EEXR44LT6RKCDWM6ZT" hidden="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3" name="BEx5FXJGJOT93D0J2IRJ3985IUMI" hidden="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5" name="BExQEXXHA3EEXR44LT6RKCDWM6ZT" hidden="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8" name="BEx5FXJGJOT93D0J2IRJ3985IUMI" hidden="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4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50" name="BExQEXXHA3EEXR44LT6RKCDWM6ZT" hidden="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5</xdr:row>
      <xdr:rowOff>0</xdr:rowOff>
    </xdr:from>
    <xdr:ext cx="123825" cy="123825"/>
    <xdr:pic macro="[1]!DesignIconClicked">
      <xdr:nvPicPr>
        <xdr:cNvPr id="15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YMP\UsersUMO3$\chalupova\_Dokumenty_\Rozpo&#269;et\N&#225;vrh%20rozpo&#269;tu%202022\O&#269;ek&#225;van&#225;%20skute&#269;nos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OVÁNÍ"/>
    </sheetNames>
    <sheetDataSet>
      <sheetData sheetId="0">
        <row r="29">
          <cell r="D29">
            <v>45932.937350000007</v>
          </cell>
        </row>
        <row r="30">
          <cell r="D30">
            <v>290234.34463999997</v>
          </cell>
        </row>
        <row r="32">
          <cell r="D32">
            <v>244301.04729000002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topLeftCell="A22" zoomScaleNormal="100" workbookViewId="0">
      <selection activeCell="J30" sqref="J30"/>
    </sheetView>
  </sheetViews>
  <sheetFormatPr defaultRowHeight="15" x14ac:dyDescent="0.25"/>
  <cols>
    <col min="1" max="1" width="37.28515625" style="18" customWidth="1"/>
    <col min="2" max="2" width="44.7109375" style="47" customWidth="1"/>
    <col min="3" max="4" width="13.7109375" style="47" customWidth="1"/>
    <col min="5" max="8" width="13.7109375" style="18" customWidth="1"/>
  </cols>
  <sheetData>
    <row r="1" spans="1:8" ht="30.75" customHeight="1" x14ac:dyDescent="0.25">
      <c r="A1" s="252" t="s">
        <v>84</v>
      </c>
      <c r="B1" s="252"/>
      <c r="C1" s="252"/>
      <c r="D1" s="252"/>
      <c r="E1" s="252"/>
      <c r="F1" s="252"/>
      <c r="G1" s="252"/>
      <c r="H1" s="252"/>
    </row>
    <row r="2" spans="1:8" ht="30.75" customHeight="1" x14ac:dyDescent="0.25">
      <c r="A2" s="252" t="s">
        <v>85</v>
      </c>
      <c r="B2" s="252"/>
      <c r="C2" s="252"/>
      <c r="D2" s="252"/>
      <c r="E2" s="252"/>
      <c r="F2" s="252"/>
      <c r="G2" s="252"/>
      <c r="H2" s="252"/>
    </row>
    <row r="3" spans="1:8" ht="30" customHeight="1" thickBot="1" x14ac:dyDescent="0.3">
      <c r="A3" s="253" t="s">
        <v>59</v>
      </c>
      <c r="B3" s="253"/>
      <c r="C3" s="253"/>
      <c r="D3" s="253"/>
      <c r="E3" s="253"/>
      <c r="F3" s="253"/>
      <c r="G3" s="253"/>
      <c r="H3" s="253"/>
    </row>
    <row r="4" spans="1:8" ht="87" customHeight="1" thickBot="1" x14ac:dyDescent="0.3">
      <c r="A4" s="2" t="s">
        <v>18</v>
      </c>
      <c r="B4" s="19" t="s">
        <v>32</v>
      </c>
      <c r="C4" s="19" t="s">
        <v>86</v>
      </c>
      <c r="D4" s="19" t="s">
        <v>87</v>
      </c>
      <c r="E4" s="2" t="s">
        <v>88</v>
      </c>
      <c r="F4" s="2" t="s">
        <v>58</v>
      </c>
      <c r="G4" s="2" t="s">
        <v>79</v>
      </c>
      <c r="H4" s="2" t="s">
        <v>89</v>
      </c>
    </row>
    <row r="5" spans="1:8" ht="33" customHeight="1" thickBot="1" x14ac:dyDescent="0.3">
      <c r="A5" s="96" t="s">
        <v>6</v>
      </c>
      <c r="B5" s="49"/>
      <c r="C5" s="130">
        <f t="shared" ref="C5:H5" si="0">C6+C14+C35+C37</f>
        <v>28624</v>
      </c>
      <c r="D5" s="130">
        <f t="shared" si="0"/>
        <v>41656</v>
      </c>
      <c r="E5" s="130">
        <f t="shared" si="0"/>
        <v>28554</v>
      </c>
      <c r="F5" s="130">
        <f t="shared" si="0"/>
        <v>27594</v>
      </c>
      <c r="G5" s="130">
        <f t="shared" si="0"/>
        <v>28214</v>
      </c>
      <c r="H5" s="130">
        <f t="shared" si="0"/>
        <v>28784</v>
      </c>
    </row>
    <row r="6" spans="1:8" s="5" customFormat="1" ht="30" customHeight="1" thickBot="1" x14ac:dyDescent="0.3">
      <c r="A6" s="92" t="s">
        <v>22</v>
      </c>
      <c r="B6" s="93"/>
      <c r="C6" s="94">
        <f t="shared" ref="C6:H6" si="1">C7+C8</f>
        <v>8230</v>
      </c>
      <c r="D6" s="94">
        <f t="shared" si="1"/>
        <v>8230</v>
      </c>
      <c r="E6" s="94">
        <f t="shared" si="1"/>
        <v>8180</v>
      </c>
      <c r="F6" s="94">
        <f t="shared" si="1"/>
        <v>7180</v>
      </c>
      <c r="G6" s="94">
        <f t="shared" si="1"/>
        <v>7680</v>
      </c>
      <c r="H6" s="94">
        <f t="shared" si="1"/>
        <v>8180</v>
      </c>
    </row>
    <row r="7" spans="1:8" ht="30" customHeight="1" thickBot="1" x14ac:dyDescent="0.3">
      <c r="A7" s="81" t="s">
        <v>27</v>
      </c>
      <c r="B7" s="81" t="s">
        <v>7</v>
      </c>
      <c r="C7" s="192">
        <v>5300</v>
      </c>
      <c r="D7" s="192">
        <v>5300</v>
      </c>
      <c r="E7" s="59">
        <v>5250</v>
      </c>
      <c r="F7" s="192">
        <v>4250</v>
      </c>
      <c r="G7" s="192">
        <v>4750</v>
      </c>
      <c r="H7" s="192">
        <v>5250</v>
      </c>
    </row>
    <row r="8" spans="1:8" ht="30" customHeight="1" thickBot="1" x14ac:dyDescent="0.3">
      <c r="A8" s="75" t="s">
        <v>28</v>
      </c>
      <c r="B8" s="81" t="s">
        <v>14</v>
      </c>
      <c r="C8" s="128">
        <f t="shared" ref="C8:D8" si="2">C9+C10+C11+C12+C13</f>
        <v>2930</v>
      </c>
      <c r="D8" s="128">
        <f t="shared" si="2"/>
        <v>2930</v>
      </c>
      <c r="E8" s="69">
        <f>E9+E10+E11+E12+E13</f>
        <v>2930</v>
      </c>
      <c r="F8" s="128">
        <f t="shared" ref="F8:H8" si="3">F9+F10+F11+F12+F13</f>
        <v>2930</v>
      </c>
      <c r="G8" s="128">
        <f t="shared" si="3"/>
        <v>2930</v>
      </c>
      <c r="H8" s="128">
        <f t="shared" si="3"/>
        <v>2930</v>
      </c>
    </row>
    <row r="9" spans="1:8" ht="30" customHeight="1" x14ac:dyDescent="0.25">
      <c r="A9" s="76"/>
      <c r="B9" s="82" t="s">
        <v>7</v>
      </c>
      <c r="C9" s="193">
        <v>100</v>
      </c>
      <c r="D9" s="193">
        <v>100</v>
      </c>
      <c r="E9" s="36">
        <v>100</v>
      </c>
      <c r="F9" s="194">
        <v>100</v>
      </c>
      <c r="G9" s="194">
        <v>100</v>
      </c>
      <c r="H9" s="194">
        <v>100</v>
      </c>
    </row>
    <row r="10" spans="1:8" ht="30" customHeight="1" x14ac:dyDescent="0.25">
      <c r="A10" s="76"/>
      <c r="B10" s="82" t="s">
        <v>16</v>
      </c>
      <c r="C10" s="193">
        <v>530</v>
      </c>
      <c r="D10" s="193">
        <v>530</v>
      </c>
      <c r="E10" s="31">
        <v>430</v>
      </c>
      <c r="F10" s="195">
        <v>430</v>
      </c>
      <c r="G10" s="195">
        <v>430</v>
      </c>
      <c r="H10" s="195">
        <v>430</v>
      </c>
    </row>
    <row r="11" spans="1:8" ht="30" customHeight="1" x14ac:dyDescent="0.25">
      <c r="A11" s="76"/>
      <c r="B11" s="82" t="s">
        <v>10</v>
      </c>
      <c r="C11" s="193">
        <v>350</v>
      </c>
      <c r="D11" s="193">
        <v>350</v>
      </c>
      <c r="E11" s="31">
        <v>350</v>
      </c>
      <c r="F11" s="33">
        <v>350</v>
      </c>
      <c r="G11" s="33">
        <v>350</v>
      </c>
      <c r="H11" s="33">
        <v>350</v>
      </c>
    </row>
    <row r="12" spans="1:8" ht="30" customHeight="1" x14ac:dyDescent="0.25">
      <c r="A12" s="76"/>
      <c r="B12" s="82" t="s">
        <v>9</v>
      </c>
      <c r="C12" s="193">
        <v>750</v>
      </c>
      <c r="D12" s="193">
        <v>750</v>
      </c>
      <c r="E12" s="31">
        <v>750</v>
      </c>
      <c r="F12" s="195">
        <v>750</v>
      </c>
      <c r="G12" s="195">
        <v>750</v>
      </c>
      <c r="H12" s="195">
        <v>750</v>
      </c>
    </row>
    <row r="13" spans="1:8" ht="30" customHeight="1" thickBot="1" x14ac:dyDescent="0.3">
      <c r="A13" s="77"/>
      <c r="B13" s="83" t="s">
        <v>8</v>
      </c>
      <c r="C13" s="196">
        <v>1200</v>
      </c>
      <c r="D13" s="196">
        <v>1200</v>
      </c>
      <c r="E13" s="61">
        <v>1300</v>
      </c>
      <c r="F13" s="55">
        <v>1300</v>
      </c>
      <c r="G13" s="55">
        <v>1300</v>
      </c>
      <c r="H13" s="55">
        <v>1300</v>
      </c>
    </row>
    <row r="14" spans="1:8" s="8" customFormat="1" ht="30" customHeight="1" thickBot="1" x14ac:dyDescent="0.3">
      <c r="A14" s="95" t="s">
        <v>23</v>
      </c>
      <c r="B14" s="93"/>
      <c r="C14" s="94">
        <f t="shared" ref="C14:H14" si="4">C15+C19+C23+C24+C29</f>
        <v>20394</v>
      </c>
      <c r="D14" s="131">
        <f t="shared" si="4"/>
        <v>20394</v>
      </c>
      <c r="E14" s="94">
        <f t="shared" si="4"/>
        <v>20374</v>
      </c>
      <c r="F14" s="94">
        <f t="shared" si="4"/>
        <v>20414</v>
      </c>
      <c r="G14" s="94">
        <f t="shared" si="4"/>
        <v>20534</v>
      </c>
      <c r="H14" s="94">
        <f t="shared" si="4"/>
        <v>20604</v>
      </c>
    </row>
    <row r="15" spans="1:8" ht="30" customHeight="1" thickBot="1" x14ac:dyDescent="0.3">
      <c r="A15" s="78" t="s">
        <v>37</v>
      </c>
      <c r="B15" s="81" t="s">
        <v>14</v>
      </c>
      <c r="C15" s="128">
        <f t="shared" ref="C15:D15" si="5">C16+C17+C18</f>
        <v>1118</v>
      </c>
      <c r="D15" s="128">
        <f t="shared" si="5"/>
        <v>1118</v>
      </c>
      <c r="E15" s="69">
        <f>E16+E17+E18</f>
        <v>1267</v>
      </c>
      <c r="F15" s="128">
        <f t="shared" ref="F15:H15" si="6">F16+F17+F18</f>
        <v>1317</v>
      </c>
      <c r="G15" s="128">
        <f t="shared" si="6"/>
        <v>1367</v>
      </c>
      <c r="H15" s="128">
        <f t="shared" si="6"/>
        <v>1417</v>
      </c>
    </row>
    <row r="16" spans="1:8" ht="30" customHeight="1" x14ac:dyDescent="0.25">
      <c r="A16" s="119"/>
      <c r="B16" s="121" t="s">
        <v>8</v>
      </c>
      <c r="C16" s="195">
        <v>903</v>
      </c>
      <c r="D16" s="195">
        <v>903</v>
      </c>
      <c r="E16" s="31">
        <v>1102</v>
      </c>
      <c r="F16" s="120">
        <v>1152</v>
      </c>
      <c r="G16" s="33">
        <v>1202</v>
      </c>
      <c r="H16" s="33">
        <v>1252</v>
      </c>
    </row>
    <row r="17" spans="1:8" ht="30" customHeight="1" x14ac:dyDescent="0.25">
      <c r="A17" s="119"/>
      <c r="B17" s="121" t="s">
        <v>25</v>
      </c>
      <c r="C17" s="195">
        <v>15</v>
      </c>
      <c r="D17" s="195">
        <v>15</v>
      </c>
      <c r="E17" s="31">
        <v>15</v>
      </c>
      <c r="F17" s="197">
        <v>15</v>
      </c>
      <c r="G17" s="195">
        <v>15</v>
      </c>
      <c r="H17" s="195">
        <v>15</v>
      </c>
    </row>
    <row r="18" spans="1:8" ht="30" customHeight="1" thickBot="1" x14ac:dyDescent="0.3">
      <c r="A18" s="119"/>
      <c r="B18" s="121" t="s">
        <v>11</v>
      </c>
      <c r="C18" s="195">
        <v>200</v>
      </c>
      <c r="D18" s="195">
        <v>200</v>
      </c>
      <c r="E18" s="31">
        <v>150</v>
      </c>
      <c r="F18" s="120">
        <v>150</v>
      </c>
      <c r="G18" s="33">
        <v>150</v>
      </c>
      <c r="H18" s="33">
        <v>150</v>
      </c>
    </row>
    <row r="19" spans="1:8" ht="30" customHeight="1" thickBot="1" x14ac:dyDescent="0.3">
      <c r="A19" s="78" t="s">
        <v>29</v>
      </c>
      <c r="B19" s="81" t="s">
        <v>14</v>
      </c>
      <c r="C19" s="128">
        <f t="shared" ref="C19:H19" si="7">C20+C21+C22</f>
        <v>18363</v>
      </c>
      <c r="D19" s="128">
        <f t="shared" si="7"/>
        <v>18363</v>
      </c>
      <c r="E19" s="69">
        <f t="shared" si="7"/>
        <v>18031</v>
      </c>
      <c r="F19" s="128">
        <f t="shared" si="7"/>
        <v>18041</v>
      </c>
      <c r="G19" s="128">
        <f t="shared" si="7"/>
        <v>18111</v>
      </c>
      <c r="H19" s="128">
        <f t="shared" si="7"/>
        <v>18131</v>
      </c>
    </row>
    <row r="20" spans="1:8" ht="30" customHeight="1" x14ac:dyDescent="0.25">
      <c r="A20" s="79"/>
      <c r="B20" s="84" t="s">
        <v>17</v>
      </c>
      <c r="C20" s="199">
        <v>16420</v>
      </c>
      <c r="D20" s="199">
        <v>16420</v>
      </c>
      <c r="E20" s="32">
        <v>16000</v>
      </c>
      <c r="F20" s="199">
        <v>16000</v>
      </c>
      <c r="G20" s="199">
        <v>16000</v>
      </c>
      <c r="H20" s="199">
        <v>16000</v>
      </c>
    </row>
    <row r="21" spans="1:8" ht="30" customHeight="1" x14ac:dyDescent="0.25">
      <c r="A21" s="79"/>
      <c r="B21" s="97" t="s">
        <v>8</v>
      </c>
      <c r="C21" s="195">
        <v>493</v>
      </c>
      <c r="D21" s="195">
        <v>493</v>
      </c>
      <c r="E21" s="31">
        <v>681</v>
      </c>
      <c r="F21" s="33">
        <v>691</v>
      </c>
      <c r="G21" s="33">
        <v>711</v>
      </c>
      <c r="H21" s="33">
        <v>731</v>
      </c>
    </row>
    <row r="22" spans="1:8" ht="30" customHeight="1" thickBot="1" x14ac:dyDescent="0.3">
      <c r="A22" s="79"/>
      <c r="B22" s="85" t="s">
        <v>10</v>
      </c>
      <c r="C22" s="198">
        <v>1450</v>
      </c>
      <c r="D22" s="198">
        <v>1450</v>
      </c>
      <c r="E22" s="60">
        <v>1350</v>
      </c>
      <c r="F22" s="54">
        <v>1350</v>
      </c>
      <c r="G22" s="54">
        <v>1400</v>
      </c>
      <c r="H22" s="54">
        <v>1400</v>
      </c>
    </row>
    <row r="23" spans="1:8" ht="30" customHeight="1" thickBot="1" x14ac:dyDescent="0.3">
      <c r="A23" s="51" t="s">
        <v>56</v>
      </c>
      <c r="B23" s="100" t="s">
        <v>7</v>
      </c>
      <c r="C23" s="91">
        <v>2</v>
      </c>
      <c r="D23" s="200">
        <v>2</v>
      </c>
      <c r="E23" s="50">
        <v>1</v>
      </c>
      <c r="F23" s="91">
        <v>1</v>
      </c>
      <c r="G23" s="91">
        <v>1</v>
      </c>
      <c r="H23" s="91">
        <v>1</v>
      </c>
    </row>
    <row r="24" spans="1:8" ht="30" customHeight="1" thickBot="1" x14ac:dyDescent="0.3">
      <c r="A24" s="87" t="s">
        <v>38</v>
      </c>
      <c r="B24" s="101" t="s">
        <v>14</v>
      </c>
      <c r="C24" s="129">
        <f t="shared" ref="C24:D24" si="8">C25+C26+C27+C28</f>
        <v>523</v>
      </c>
      <c r="D24" s="129">
        <f t="shared" si="8"/>
        <v>523</v>
      </c>
      <c r="E24" s="28">
        <f>E25+E26+E27+E28</f>
        <v>695</v>
      </c>
      <c r="F24" s="40">
        <f t="shared" ref="F24:H24" si="9">F25+F26+F27+F28</f>
        <v>675</v>
      </c>
      <c r="G24" s="40">
        <f t="shared" si="9"/>
        <v>675</v>
      </c>
      <c r="H24" s="40">
        <f t="shared" si="9"/>
        <v>675</v>
      </c>
    </row>
    <row r="25" spans="1:8" ht="30" customHeight="1" x14ac:dyDescent="0.25">
      <c r="A25" s="88"/>
      <c r="B25" s="102" t="s">
        <v>7</v>
      </c>
      <c r="C25" s="201">
        <v>15</v>
      </c>
      <c r="D25" s="201">
        <v>15</v>
      </c>
      <c r="E25" s="71">
        <v>15</v>
      </c>
      <c r="F25" s="202">
        <v>15</v>
      </c>
      <c r="G25" s="202">
        <v>15</v>
      </c>
      <c r="H25" s="202">
        <v>15</v>
      </c>
    </row>
    <row r="26" spans="1:8" ht="30" customHeight="1" x14ac:dyDescent="0.25">
      <c r="A26" s="88"/>
      <c r="B26" s="98" t="s">
        <v>16</v>
      </c>
      <c r="C26" s="203">
        <v>250</v>
      </c>
      <c r="D26" s="203">
        <v>250</v>
      </c>
      <c r="E26" s="63">
        <v>420</v>
      </c>
      <c r="F26" s="74">
        <v>420</v>
      </c>
      <c r="G26" s="74">
        <v>420</v>
      </c>
      <c r="H26" s="74">
        <v>420</v>
      </c>
    </row>
    <row r="27" spans="1:8" ht="30" customHeight="1" x14ac:dyDescent="0.25">
      <c r="A27" s="88"/>
      <c r="B27" s="90" t="s">
        <v>10</v>
      </c>
      <c r="C27" s="194">
        <v>200</v>
      </c>
      <c r="D27" s="194">
        <v>200</v>
      </c>
      <c r="E27" s="72">
        <v>220</v>
      </c>
      <c r="F27" s="103">
        <v>200</v>
      </c>
      <c r="G27" s="103">
        <v>200</v>
      </c>
      <c r="H27" s="103">
        <v>200</v>
      </c>
    </row>
    <row r="28" spans="1:8" ht="30" customHeight="1" thickBot="1" x14ac:dyDescent="0.3">
      <c r="A28" s="89"/>
      <c r="B28" s="82" t="s">
        <v>8</v>
      </c>
      <c r="C28" s="204">
        <v>58</v>
      </c>
      <c r="D28" s="204">
        <v>58</v>
      </c>
      <c r="E28" s="58">
        <v>40</v>
      </c>
      <c r="F28" s="56">
        <v>40</v>
      </c>
      <c r="G28" s="56">
        <v>40</v>
      </c>
      <c r="H28" s="56">
        <v>40</v>
      </c>
    </row>
    <row r="29" spans="1:8" ht="30" customHeight="1" thickBot="1" x14ac:dyDescent="0.3">
      <c r="A29" s="78" t="s">
        <v>39</v>
      </c>
      <c r="B29" s="101" t="s">
        <v>14</v>
      </c>
      <c r="C29" s="129">
        <f t="shared" ref="C29:D29" si="10">C30+C31+C32+C33+C34</f>
        <v>388</v>
      </c>
      <c r="D29" s="129">
        <f t="shared" si="10"/>
        <v>388</v>
      </c>
      <c r="E29" s="28">
        <f>E30+E31+E32+E33+E34</f>
        <v>380</v>
      </c>
      <c r="F29" s="40">
        <f t="shared" ref="F29:H29" si="11">F30+F31+F32+F33+F34</f>
        <v>380</v>
      </c>
      <c r="G29" s="40">
        <f t="shared" si="11"/>
        <v>380</v>
      </c>
      <c r="H29" s="40">
        <f t="shared" si="11"/>
        <v>380</v>
      </c>
    </row>
    <row r="30" spans="1:8" ht="28.5" customHeight="1" x14ac:dyDescent="0.25">
      <c r="A30" s="79"/>
      <c r="B30" s="102" t="s">
        <v>7</v>
      </c>
      <c r="C30" s="201">
        <v>15</v>
      </c>
      <c r="D30" s="201">
        <v>15</v>
      </c>
      <c r="E30" s="71">
        <v>20</v>
      </c>
      <c r="F30" s="71">
        <v>20</v>
      </c>
      <c r="G30" s="71">
        <v>20</v>
      </c>
      <c r="H30" s="71">
        <v>20</v>
      </c>
    </row>
    <row r="31" spans="1:8" ht="28.5" customHeight="1" x14ac:dyDescent="0.25">
      <c r="A31" s="79"/>
      <c r="B31" s="98" t="s">
        <v>16</v>
      </c>
      <c r="C31" s="203">
        <v>20</v>
      </c>
      <c r="D31" s="203">
        <v>20</v>
      </c>
      <c r="E31" s="63">
        <v>10</v>
      </c>
      <c r="F31" s="74">
        <v>10</v>
      </c>
      <c r="G31" s="74">
        <v>10</v>
      </c>
      <c r="H31" s="74">
        <v>10</v>
      </c>
    </row>
    <row r="32" spans="1:8" ht="28.5" customHeight="1" x14ac:dyDescent="0.25">
      <c r="A32" s="79"/>
      <c r="B32" s="86" t="s">
        <v>10</v>
      </c>
      <c r="C32" s="195">
        <v>260</v>
      </c>
      <c r="D32" s="195">
        <v>260</v>
      </c>
      <c r="E32" s="63">
        <v>260</v>
      </c>
      <c r="F32" s="99">
        <v>260</v>
      </c>
      <c r="G32" s="99">
        <v>260</v>
      </c>
      <c r="H32" s="99">
        <v>260</v>
      </c>
    </row>
    <row r="33" spans="1:8" ht="28.5" customHeight="1" x14ac:dyDescent="0.25">
      <c r="A33" s="79"/>
      <c r="B33" s="97" t="s">
        <v>8</v>
      </c>
      <c r="C33" s="195">
        <v>13</v>
      </c>
      <c r="D33" s="195">
        <v>13</v>
      </c>
      <c r="E33" s="63">
        <v>10</v>
      </c>
      <c r="F33" s="99">
        <v>10</v>
      </c>
      <c r="G33" s="99">
        <v>10</v>
      </c>
      <c r="H33" s="99">
        <v>10</v>
      </c>
    </row>
    <row r="34" spans="1:8" ht="28.5" customHeight="1" thickBot="1" x14ac:dyDescent="0.3">
      <c r="A34" s="80"/>
      <c r="B34" s="83" t="s">
        <v>9</v>
      </c>
      <c r="C34" s="196">
        <v>80</v>
      </c>
      <c r="D34" s="196">
        <v>80</v>
      </c>
      <c r="E34" s="58">
        <v>80</v>
      </c>
      <c r="F34" s="205">
        <v>80</v>
      </c>
      <c r="G34" s="205">
        <v>80</v>
      </c>
      <c r="H34" s="205">
        <v>80</v>
      </c>
    </row>
    <row r="35" spans="1:8" ht="30" customHeight="1" thickBot="1" x14ac:dyDescent="0.3">
      <c r="A35" s="151" t="s">
        <v>64</v>
      </c>
      <c r="B35" s="151"/>
      <c r="C35" s="94">
        <f t="shared" ref="C35:H35" si="12">C36</f>
        <v>0</v>
      </c>
      <c r="D35" s="94">
        <f t="shared" si="12"/>
        <v>12657</v>
      </c>
      <c r="E35" s="94">
        <f t="shared" si="12"/>
        <v>0</v>
      </c>
      <c r="F35" s="94">
        <f t="shared" si="12"/>
        <v>0</v>
      </c>
      <c r="G35" s="94">
        <f t="shared" si="12"/>
        <v>0</v>
      </c>
      <c r="H35" s="94">
        <f t="shared" si="12"/>
        <v>0</v>
      </c>
    </row>
    <row r="36" spans="1:8" ht="32.25" customHeight="1" thickBot="1" x14ac:dyDescent="0.3">
      <c r="A36" s="241" t="s">
        <v>65</v>
      </c>
      <c r="B36" s="102" t="s">
        <v>7</v>
      </c>
      <c r="C36" s="91">
        <v>0</v>
      </c>
      <c r="D36" s="91">
        <v>12657</v>
      </c>
      <c r="E36" s="242">
        <v>0</v>
      </c>
      <c r="F36" s="153">
        <v>0</v>
      </c>
      <c r="G36" s="154">
        <v>0</v>
      </c>
      <c r="H36" s="153">
        <v>0</v>
      </c>
    </row>
    <row r="37" spans="1:8" ht="30" customHeight="1" thickBot="1" x14ac:dyDescent="0.3">
      <c r="A37" s="151" t="s">
        <v>80</v>
      </c>
      <c r="B37" s="151"/>
      <c r="C37" s="150">
        <f>C38</f>
        <v>0</v>
      </c>
      <c r="D37" s="150">
        <f>D38</f>
        <v>375</v>
      </c>
      <c r="E37" s="150">
        <f t="shared" ref="E37:H37" si="13">E38</f>
        <v>0</v>
      </c>
      <c r="F37" s="150">
        <f t="shared" si="13"/>
        <v>0</v>
      </c>
      <c r="G37" s="150">
        <f t="shared" si="13"/>
        <v>0</v>
      </c>
      <c r="H37" s="150">
        <f t="shared" si="13"/>
        <v>0</v>
      </c>
    </row>
    <row r="38" spans="1:8" ht="30" customHeight="1" thickBot="1" x14ac:dyDescent="0.3">
      <c r="A38" s="241" t="s">
        <v>90</v>
      </c>
      <c r="B38" s="251" t="s">
        <v>10</v>
      </c>
      <c r="C38" s="91">
        <v>0</v>
      </c>
      <c r="D38" s="200">
        <v>375</v>
      </c>
      <c r="E38" s="50">
        <v>0</v>
      </c>
      <c r="F38" s="200">
        <v>0</v>
      </c>
      <c r="G38" s="91">
        <v>0</v>
      </c>
      <c r="H38" s="206">
        <v>0</v>
      </c>
    </row>
  </sheetData>
  <mergeCells count="3">
    <mergeCell ref="A1:H1"/>
    <mergeCell ref="A3:H3"/>
    <mergeCell ref="A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>
    <oddHeader>&amp;L&amp;"-,Tučné"&amp;14Městský obvod Plzeň 3&amp;R&amp;"-,Tučné"&amp;14Příloha č. 1</oddHeader>
    <oddFooter>&amp;C&amp;"-,Tučné"&amp;14strana 1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zoomScaleNormal="100" workbookViewId="0">
      <selection activeCell="G5" sqref="G5"/>
    </sheetView>
  </sheetViews>
  <sheetFormatPr defaultColWidth="9.140625" defaultRowHeight="15" x14ac:dyDescent="0.25"/>
  <cols>
    <col min="1" max="1" width="34.7109375" style="10" customWidth="1"/>
    <col min="2" max="2" width="44.7109375" style="10" customWidth="1"/>
    <col min="3" max="4" width="13.7109375" style="10" customWidth="1"/>
    <col min="5" max="8" width="13.7109375" style="29" customWidth="1"/>
    <col min="9" max="16384" width="9.140625" style="4"/>
  </cols>
  <sheetData>
    <row r="1" spans="1:8" ht="30.75" customHeight="1" x14ac:dyDescent="0.25">
      <c r="A1" s="252" t="s">
        <v>84</v>
      </c>
      <c r="B1" s="252"/>
      <c r="C1" s="252"/>
      <c r="D1" s="252"/>
      <c r="E1" s="252"/>
      <c r="F1" s="252"/>
      <c r="G1" s="252"/>
      <c r="H1" s="252"/>
    </row>
    <row r="2" spans="1:8" ht="30.75" customHeight="1" x14ac:dyDescent="0.25">
      <c r="A2" s="252" t="s">
        <v>85</v>
      </c>
      <c r="B2" s="252"/>
      <c r="C2" s="252"/>
      <c r="D2" s="252"/>
      <c r="E2" s="252"/>
      <c r="F2" s="252"/>
      <c r="G2" s="252"/>
      <c r="H2" s="252"/>
    </row>
    <row r="3" spans="1:8" ht="30" customHeight="1" thickBot="1" x14ac:dyDescent="0.3">
      <c r="A3" s="260" t="s">
        <v>60</v>
      </c>
      <c r="B3" s="260"/>
      <c r="C3" s="260"/>
      <c r="D3" s="260"/>
      <c r="E3" s="260"/>
      <c r="F3" s="260"/>
      <c r="G3" s="260"/>
      <c r="H3" s="260"/>
    </row>
    <row r="4" spans="1:8" ht="66" customHeight="1" thickBot="1" x14ac:dyDescent="0.3">
      <c r="A4" s="2" t="s">
        <v>18</v>
      </c>
      <c r="B4" s="30" t="s">
        <v>33</v>
      </c>
      <c r="C4" s="19" t="s">
        <v>86</v>
      </c>
      <c r="D4" s="19" t="s">
        <v>87</v>
      </c>
      <c r="E4" s="2" t="s">
        <v>88</v>
      </c>
      <c r="F4" s="2" t="s">
        <v>58</v>
      </c>
      <c r="G4" s="2" t="s">
        <v>79</v>
      </c>
      <c r="H4" s="2" t="s">
        <v>89</v>
      </c>
    </row>
    <row r="5" spans="1:8" ht="30" customHeight="1" thickBot="1" x14ac:dyDescent="0.3">
      <c r="A5" s="53" t="s">
        <v>5</v>
      </c>
      <c r="B5" s="48"/>
      <c r="C5" s="185">
        <f t="shared" ref="C5:H5" si="0">C6+C43</f>
        <v>242463</v>
      </c>
      <c r="D5" s="185">
        <f t="shared" si="0"/>
        <v>277202</v>
      </c>
      <c r="E5" s="37">
        <f t="shared" si="0"/>
        <v>326592</v>
      </c>
      <c r="F5" s="37">
        <f t="shared" si="0"/>
        <v>269543</v>
      </c>
      <c r="G5" s="37">
        <f t="shared" si="0"/>
        <v>273744</v>
      </c>
      <c r="H5" s="37">
        <f t="shared" si="0"/>
        <v>274314</v>
      </c>
    </row>
    <row r="6" spans="1:8" s="6" customFormat="1" ht="27.75" customHeight="1" thickBot="1" x14ac:dyDescent="0.3">
      <c r="A6" s="135" t="s">
        <v>24</v>
      </c>
      <c r="B6" s="136"/>
      <c r="C6" s="152">
        <f t="shared" ref="C6:G6" si="1">C7+C16+C22+C34+C37</f>
        <v>216383</v>
      </c>
      <c r="D6" s="152">
        <f t="shared" si="1"/>
        <v>250437</v>
      </c>
      <c r="E6" s="137">
        <f>E7+E16+E22+E34+E37</f>
        <v>231564</v>
      </c>
      <c r="F6" s="137">
        <f>F7+F16+F22+F34+F37+1</f>
        <v>238388</v>
      </c>
      <c r="G6" s="137">
        <f t="shared" si="1"/>
        <v>242573</v>
      </c>
      <c r="H6" s="137">
        <f>H7+H16+H22+H34+H37-1</f>
        <v>245569</v>
      </c>
    </row>
    <row r="7" spans="1:8" s="6" customFormat="1" ht="22.5" customHeight="1" thickBot="1" x14ac:dyDescent="0.3">
      <c r="A7" s="261" t="s">
        <v>68</v>
      </c>
      <c r="B7" s="108" t="s">
        <v>15</v>
      </c>
      <c r="C7" s="126">
        <f t="shared" ref="C7:D7" si="2">C8+C9+C10+C11+C12+C13+C14+C15</f>
        <v>183440</v>
      </c>
      <c r="D7" s="40">
        <f t="shared" si="2"/>
        <v>207202</v>
      </c>
      <c r="E7" s="28">
        <f>E8+E9+E10+E11+E12+E13+E14+E15</f>
        <v>198717</v>
      </c>
      <c r="F7" s="40">
        <f>F8+F9+F10+F11+F12+F13+F14+F15-1</f>
        <v>202662</v>
      </c>
      <c r="G7" s="126">
        <f>G8+G9+G10+G11+G12+G13+G14+G15</f>
        <v>205765</v>
      </c>
      <c r="H7" s="126">
        <f t="shared" ref="H7" si="3">H8+H9+H10+H11+H12+H13+H14+H15</f>
        <v>207605</v>
      </c>
    </row>
    <row r="8" spans="1:8" ht="23.1" customHeight="1" x14ac:dyDescent="0.25">
      <c r="A8" s="262"/>
      <c r="B8" s="109" t="s">
        <v>7</v>
      </c>
      <c r="C8" s="201">
        <v>160</v>
      </c>
      <c r="D8" s="201">
        <v>160</v>
      </c>
      <c r="E8" s="71">
        <v>160</v>
      </c>
      <c r="F8" s="202">
        <v>160</v>
      </c>
      <c r="G8" s="202">
        <v>160</v>
      </c>
      <c r="H8" s="202">
        <v>160</v>
      </c>
    </row>
    <row r="9" spans="1:8" ht="23.1" customHeight="1" x14ac:dyDescent="0.25">
      <c r="A9" s="262"/>
      <c r="B9" s="110" t="s">
        <v>0</v>
      </c>
      <c r="C9" s="207">
        <v>53678</v>
      </c>
      <c r="D9" s="207">
        <v>61072</v>
      </c>
      <c r="E9" s="63">
        <v>62700</v>
      </c>
      <c r="F9" s="74">
        <v>63200</v>
      </c>
      <c r="G9" s="74">
        <v>63200</v>
      </c>
      <c r="H9" s="74">
        <v>63200</v>
      </c>
    </row>
    <row r="10" spans="1:8" ht="23.1" customHeight="1" x14ac:dyDescent="0.25">
      <c r="A10" s="262"/>
      <c r="B10" s="110" t="s">
        <v>8</v>
      </c>
      <c r="C10" s="207">
        <v>13667</v>
      </c>
      <c r="D10" s="207">
        <v>18687</v>
      </c>
      <c r="E10" s="63">
        <f>15473-3</f>
        <v>15470</v>
      </c>
      <c r="F10" s="74">
        <v>17823</v>
      </c>
      <c r="G10" s="74">
        <v>17973</v>
      </c>
      <c r="H10" s="74">
        <v>18173</v>
      </c>
    </row>
    <row r="11" spans="1:8" ht="23.1" customHeight="1" x14ac:dyDescent="0.25">
      <c r="A11" s="262"/>
      <c r="B11" s="110" t="s">
        <v>9</v>
      </c>
      <c r="C11" s="207">
        <v>652</v>
      </c>
      <c r="D11" s="207">
        <v>652</v>
      </c>
      <c r="E11" s="63">
        <v>780</v>
      </c>
      <c r="F11" s="74">
        <v>615</v>
      </c>
      <c r="G11" s="74">
        <v>642</v>
      </c>
      <c r="H11" s="74">
        <v>642</v>
      </c>
    </row>
    <row r="12" spans="1:8" ht="23.1" customHeight="1" x14ac:dyDescent="0.25">
      <c r="A12" s="262"/>
      <c r="B12" s="110" t="s">
        <v>10</v>
      </c>
      <c r="C12" s="207">
        <v>106956</v>
      </c>
      <c r="D12" s="207">
        <v>118499</v>
      </c>
      <c r="E12" s="63">
        <v>111081</v>
      </c>
      <c r="F12" s="112">
        <v>112259</v>
      </c>
      <c r="G12" s="112">
        <v>115184</v>
      </c>
      <c r="H12" s="112">
        <v>116824</v>
      </c>
    </row>
    <row r="13" spans="1:8" ht="23.1" customHeight="1" x14ac:dyDescent="0.25">
      <c r="A13" s="262"/>
      <c r="B13" s="110" t="s">
        <v>25</v>
      </c>
      <c r="C13" s="208">
        <v>4900</v>
      </c>
      <c r="D13" s="208">
        <v>4600</v>
      </c>
      <c r="E13" s="64">
        <v>4820</v>
      </c>
      <c r="F13" s="74">
        <v>4900</v>
      </c>
      <c r="G13" s="74">
        <v>4900</v>
      </c>
      <c r="H13" s="74">
        <v>4900</v>
      </c>
    </row>
    <row r="14" spans="1:8" ht="23.1" customHeight="1" x14ac:dyDescent="0.25">
      <c r="A14" s="262"/>
      <c r="B14" s="110" t="s">
        <v>21</v>
      </c>
      <c r="C14" s="208">
        <v>1192</v>
      </c>
      <c r="D14" s="208">
        <v>1302</v>
      </c>
      <c r="E14" s="64">
        <v>1280</v>
      </c>
      <c r="F14" s="64">
        <v>1280</v>
      </c>
      <c r="G14" s="64">
        <v>1280</v>
      </c>
      <c r="H14" s="64">
        <v>1280</v>
      </c>
    </row>
    <row r="15" spans="1:8" ht="23.1" customHeight="1" thickBot="1" x14ac:dyDescent="0.3">
      <c r="A15" s="262"/>
      <c r="B15" s="170" t="s">
        <v>51</v>
      </c>
      <c r="C15" s="209">
        <v>2235</v>
      </c>
      <c r="D15" s="209">
        <v>2230</v>
      </c>
      <c r="E15" s="64">
        <v>2426</v>
      </c>
      <c r="F15" s="64">
        <v>2426</v>
      </c>
      <c r="G15" s="64">
        <v>2426</v>
      </c>
      <c r="H15" s="64">
        <v>2426</v>
      </c>
    </row>
    <row r="16" spans="1:8" ht="22.5" customHeight="1" thickBot="1" x14ac:dyDescent="0.3">
      <c r="A16" s="261" t="s">
        <v>70</v>
      </c>
      <c r="B16" s="125" t="s">
        <v>14</v>
      </c>
      <c r="C16" s="129">
        <f>C17+C18+C19+C20+C21</f>
        <v>3062</v>
      </c>
      <c r="D16" s="129">
        <f t="shared" ref="D16:H16" si="4">D17+D18+D19+D20+D21</f>
        <v>11343</v>
      </c>
      <c r="E16" s="245">
        <f t="shared" si="4"/>
        <v>460</v>
      </c>
      <c r="F16" s="129">
        <f t="shared" si="4"/>
        <v>460</v>
      </c>
      <c r="G16" s="129">
        <f t="shared" si="4"/>
        <v>460</v>
      </c>
      <c r="H16" s="126">
        <f t="shared" si="4"/>
        <v>460</v>
      </c>
    </row>
    <row r="17" spans="1:12" ht="23.1" customHeight="1" x14ac:dyDescent="0.25">
      <c r="A17" s="262"/>
      <c r="B17" s="124" t="s">
        <v>26</v>
      </c>
      <c r="C17" s="202">
        <v>2600</v>
      </c>
      <c r="D17" s="210">
        <v>10881</v>
      </c>
      <c r="E17" s="71">
        <v>0</v>
      </c>
      <c r="F17" s="202">
        <v>0</v>
      </c>
      <c r="G17" s="202">
        <v>0</v>
      </c>
      <c r="H17" s="202">
        <v>0</v>
      </c>
    </row>
    <row r="18" spans="1:12" ht="23.1" customHeight="1" x14ac:dyDescent="0.25">
      <c r="A18" s="262"/>
      <c r="B18" s="110" t="s">
        <v>10</v>
      </c>
      <c r="C18" s="74">
        <v>100</v>
      </c>
      <c r="D18" s="211">
        <v>100</v>
      </c>
      <c r="E18" s="63">
        <v>100</v>
      </c>
      <c r="F18" s="74">
        <v>100</v>
      </c>
      <c r="G18" s="74">
        <v>100</v>
      </c>
      <c r="H18" s="74">
        <v>100</v>
      </c>
    </row>
    <row r="19" spans="1:12" ht="23.1" customHeight="1" x14ac:dyDescent="0.25">
      <c r="A19" s="262"/>
      <c r="B19" s="110" t="s">
        <v>0</v>
      </c>
      <c r="C19" s="74">
        <v>100</v>
      </c>
      <c r="D19" s="211">
        <v>100</v>
      </c>
      <c r="E19" s="63">
        <v>100</v>
      </c>
      <c r="F19" s="74">
        <v>100</v>
      </c>
      <c r="G19" s="74">
        <v>100</v>
      </c>
      <c r="H19" s="74">
        <v>100</v>
      </c>
    </row>
    <row r="20" spans="1:12" ht="23.1" customHeight="1" x14ac:dyDescent="0.25">
      <c r="A20" s="262"/>
      <c r="B20" s="110" t="s">
        <v>9</v>
      </c>
      <c r="C20" s="74">
        <v>250</v>
      </c>
      <c r="D20" s="211">
        <v>250</v>
      </c>
      <c r="E20" s="63">
        <v>260</v>
      </c>
      <c r="F20" s="63">
        <v>260</v>
      </c>
      <c r="G20" s="63">
        <v>260</v>
      </c>
      <c r="H20" s="63">
        <v>260</v>
      </c>
    </row>
    <row r="21" spans="1:12" ht="23.1" customHeight="1" thickBot="1" x14ac:dyDescent="0.3">
      <c r="A21" s="263"/>
      <c r="B21" s="122" t="s">
        <v>8</v>
      </c>
      <c r="C21" s="205">
        <v>12</v>
      </c>
      <c r="D21" s="212">
        <v>12</v>
      </c>
      <c r="E21" s="58">
        <v>0</v>
      </c>
      <c r="F21" s="56">
        <v>0</v>
      </c>
      <c r="G21" s="56">
        <v>0</v>
      </c>
      <c r="H21" s="56">
        <v>0</v>
      </c>
    </row>
    <row r="22" spans="1:12" s="11" customFormat="1" ht="22.5" customHeight="1" thickBot="1" x14ac:dyDescent="0.3">
      <c r="A22" s="257" t="s">
        <v>40</v>
      </c>
      <c r="B22" s="62" t="s">
        <v>14</v>
      </c>
      <c r="C22" s="128">
        <f t="shared" ref="C22:G22" si="5">C23+C24+C25+C26+C27+C28+C29+C30+C31+C32+C33</f>
        <v>20290</v>
      </c>
      <c r="D22" s="128">
        <f t="shared" si="5"/>
        <v>21482</v>
      </c>
      <c r="E22" s="134">
        <f>E23+E24+E25+E26+E27+E28+E29+E30+E31+E32+E33</f>
        <v>20721</v>
      </c>
      <c r="F22" s="134">
        <f t="shared" si="5"/>
        <v>21649</v>
      </c>
      <c r="G22" s="134">
        <f t="shared" si="5"/>
        <v>22732</v>
      </c>
      <c r="H22" s="134">
        <f>H23+H24+H25+H26+H27+H28+H29+H30+H31+H32+H33-1</f>
        <v>23869</v>
      </c>
    </row>
    <row r="23" spans="1:12" s="11" customFormat="1" ht="21.75" customHeight="1" x14ac:dyDescent="0.25">
      <c r="A23" s="258"/>
      <c r="B23" s="116" t="s">
        <v>41</v>
      </c>
      <c r="C23" s="194">
        <v>655</v>
      </c>
      <c r="D23" s="194">
        <v>669</v>
      </c>
      <c r="E23" s="63">
        <v>738</v>
      </c>
      <c r="F23" s="112">
        <v>722</v>
      </c>
      <c r="G23" s="112">
        <v>758</v>
      </c>
      <c r="H23" s="112">
        <v>796</v>
      </c>
    </row>
    <row r="24" spans="1:12" s="11" customFormat="1" ht="21.75" customHeight="1" x14ac:dyDescent="0.25">
      <c r="A24" s="258"/>
      <c r="B24" s="117" t="s">
        <v>42</v>
      </c>
      <c r="C24" s="195">
        <v>1800</v>
      </c>
      <c r="D24" s="195">
        <v>1800</v>
      </c>
      <c r="E24" s="63">
        <v>1890</v>
      </c>
      <c r="F24" s="112">
        <v>1985</v>
      </c>
      <c r="G24" s="112">
        <v>2084</v>
      </c>
      <c r="H24" s="112">
        <v>2188</v>
      </c>
    </row>
    <row r="25" spans="1:12" s="11" customFormat="1" ht="21.75" customHeight="1" x14ac:dyDescent="0.25">
      <c r="A25" s="258"/>
      <c r="B25" s="117" t="s">
        <v>43</v>
      </c>
      <c r="C25" s="195">
        <v>1200</v>
      </c>
      <c r="D25" s="195">
        <v>1200</v>
      </c>
      <c r="E25" s="63">
        <v>1260</v>
      </c>
      <c r="F25" s="112">
        <v>1323</v>
      </c>
      <c r="G25" s="112">
        <v>1389</v>
      </c>
      <c r="H25" s="112">
        <v>1459</v>
      </c>
      <c r="L25" s="11" t="s">
        <v>62</v>
      </c>
    </row>
    <row r="26" spans="1:12" s="11" customFormat="1" ht="21.75" customHeight="1" x14ac:dyDescent="0.25">
      <c r="A26" s="258"/>
      <c r="B26" s="117" t="s">
        <v>44</v>
      </c>
      <c r="C26" s="195">
        <v>1610</v>
      </c>
      <c r="D26" s="195">
        <v>2040</v>
      </c>
      <c r="E26" s="63">
        <v>1691</v>
      </c>
      <c r="F26" s="112">
        <v>1775</v>
      </c>
      <c r="G26" s="112">
        <v>1864</v>
      </c>
      <c r="H26" s="112">
        <v>1957</v>
      </c>
    </row>
    <row r="27" spans="1:12" s="11" customFormat="1" ht="21.75" customHeight="1" x14ac:dyDescent="0.25">
      <c r="A27" s="258"/>
      <c r="B27" s="117" t="s">
        <v>45</v>
      </c>
      <c r="C27" s="195">
        <v>1248</v>
      </c>
      <c r="D27" s="195">
        <v>1597</v>
      </c>
      <c r="E27" s="63">
        <v>1360</v>
      </c>
      <c r="F27" s="112">
        <v>1376</v>
      </c>
      <c r="G27" s="112">
        <v>1445</v>
      </c>
      <c r="H27" s="112">
        <v>1517</v>
      </c>
    </row>
    <row r="28" spans="1:12" s="11" customFormat="1" ht="21.75" customHeight="1" x14ac:dyDescent="0.25">
      <c r="A28" s="258"/>
      <c r="B28" s="117" t="s">
        <v>46</v>
      </c>
      <c r="C28" s="195">
        <v>809</v>
      </c>
      <c r="D28" s="195">
        <v>1120</v>
      </c>
      <c r="E28" s="63">
        <v>1214</v>
      </c>
      <c r="F28" s="112">
        <v>1274</v>
      </c>
      <c r="G28" s="112">
        <v>1338</v>
      </c>
      <c r="H28" s="112">
        <v>1405</v>
      </c>
    </row>
    <row r="29" spans="1:12" s="11" customFormat="1" ht="21.75" customHeight="1" x14ac:dyDescent="0.25">
      <c r="A29" s="258"/>
      <c r="B29" s="117" t="s">
        <v>63</v>
      </c>
      <c r="C29" s="213">
        <v>2450</v>
      </c>
      <c r="D29" s="213">
        <v>2610</v>
      </c>
      <c r="E29" s="64">
        <v>2573</v>
      </c>
      <c r="F29" s="113">
        <v>2701</v>
      </c>
      <c r="G29" s="113">
        <v>2836</v>
      </c>
      <c r="H29" s="113">
        <v>2978</v>
      </c>
    </row>
    <row r="30" spans="1:12" s="11" customFormat="1" ht="21.75" customHeight="1" x14ac:dyDescent="0.25">
      <c r="A30" s="258"/>
      <c r="B30" s="117" t="s">
        <v>47</v>
      </c>
      <c r="C30" s="195">
        <v>3500</v>
      </c>
      <c r="D30" s="195">
        <v>2500</v>
      </c>
      <c r="E30" s="63">
        <v>2625</v>
      </c>
      <c r="F30" s="112">
        <v>2756</v>
      </c>
      <c r="G30" s="112">
        <v>2894</v>
      </c>
      <c r="H30" s="112">
        <v>3039</v>
      </c>
    </row>
    <row r="31" spans="1:12" s="11" customFormat="1" ht="21.75" customHeight="1" x14ac:dyDescent="0.25">
      <c r="A31" s="258"/>
      <c r="B31" s="117" t="s">
        <v>48</v>
      </c>
      <c r="C31" s="195">
        <v>2170</v>
      </c>
      <c r="D31" s="195">
        <v>2562</v>
      </c>
      <c r="E31" s="63">
        <v>2279</v>
      </c>
      <c r="F31" s="112">
        <v>2392</v>
      </c>
      <c r="G31" s="112">
        <v>2512</v>
      </c>
      <c r="H31" s="112">
        <v>2638</v>
      </c>
    </row>
    <row r="32" spans="1:12" s="11" customFormat="1" ht="21.75" customHeight="1" x14ac:dyDescent="0.25">
      <c r="A32" s="258"/>
      <c r="B32" s="117" t="s">
        <v>49</v>
      </c>
      <c r="C32" s="195">
        <v>3118</v>
      </c>
      <c r="D32" s="195">
        <v>3635</v>
      </c>
      <c r="E32" s="63">
        <v>3274</v>
      </c>
      <c r="F32" s="112">
        <v>3438</v>
      </c>
      <c r="G32" s="112">
        <v>3609</v>
      </c>
      <c r="H32" s="112">
        <v>3790</v>
      </c>
    </row>
    <row r="33" spans="1:8" ht="21.75" customHeight="1" thickBot="1" x14ac:dyDescent="0.3">
      <c r="A33" s="259"/>
      <c r="B33" s="118" t="s">
        <v>50</v>
      </c>
      <c r="C33" s="214">
        <v>1730</v>
      </c>
      <c r="D33" s="214">
        <v>1749</v>
      </c>
      <c r="E33" s="65">
        <v>1817</v>
      </c>
      <c r="F33" s="113">
        <v>1907</v>
      </c>
      <c r="G33" s="113">
        <v>2003</v>
      </c>
      <c r="H33" s="113">
        <v>2103</v>
      </c>
    </row>
    <row r="34" spans="1:8" s="5" customFormat="1" ht="23.1" customHeight="1" thickBot="1" x14ac:dyDescent="0.3">
      <c r="A34" s="261" t="s">
        <v>69</v>
      </c>
      <c r="B34" s="169" t="s">
        <v>14</v>
      </c>
      <c r="C34" s="132">
        <f>C35+C36</f>
        <v>7000</v>
      </c>
      <c r="D34" s="132">
        <f>D35+D36</f>
        <v>7755</v>
      </c>
      <c r="E34" s="246">
        <f t="shared" ref="E34:H34" si="6">E35+E36</f>
        <v>9000</v>
      </c>
      <c r="F34" s="132">
        <f t="shared" si="6"/>
        <v>11000</v>
      </c>
      <c r="G34" s="132">
        <f t="shared" si="6"/>
        <v>11000</v>
      </c>
      <c r="H34" s="132">
        <f t="shared" si="6"/>
        <v>11000</v>
      </c>
    </row>
    <row r="35" spans="1:8" s="5" customFormat="1" ht="23.1" customHeight="1" x14ac:dyDescent="0.25">
      <c r="A35" s="262"/>
      <c r="B35" s="174" t="s">
        <v>7</v>
      </c>
      <c r="C35" s="215">
        <v>7000</v>
      </c>
      <c r="D35" s="215">
        <v>7750</v>
      </c>
      <c r="E35" s="71">
        <v>9000</v>
      </c>
      <c r="F35" s="111">
        <v>11000</v>
      </c>
      <c r="G35" s="111">
        <v>11000</v>
      </c>
      <c r="H35" s="111">
        <v>11000</v>
      </c>
    </row>
    <row r="36" spans="1:8" s="5" customFormat="1" ht="23.1" customHeight="1" thickBot="1" x14ac:dyDescent="0.3">
      <c r="A36" s="263"/>
      <c r="B36" s="173" t="s">
        <v>51</v>
      </c>
      <c r="C36" s="216">
        <v>0</v>
      </c>
      <c r="D36" s="216">
        <v>5</v>
      </c>
      <c r="E36" s="57">
        <v>0</v>
      </c>
      <c r="F36" s="217">
        <v>0</v>
      </c>
      <c r="G36" s="217">
        <v>0</v>
      </c>
      <c r="H36" s="217">
        <v>0</v>
      </c>
    </row>
    <row r="37" spans="1:8" s="3" customFormat="1" ht="22.5" customHeight="1" thickBot="1" x14ac:dyDescent="0.3">
      <c r="A37" s="257" t="s">
        <v>30</v>
      </c>
      <c r="B37" s="169" t="s">
        <v>14</v>
      </c>
      <c r="C37" s="168">
        <f t="shared" ref="C37" si="7">C38+C39+C40+C41+C42</f>
        <v>2591</v>
      </c>
      <c r="D37" s="126">
        <f t="shared" ref="D37" si="8">D38+D39+D40+D41+D42</f>
        <v>2655</v>
      </c>
      <c r="E37" s="28">
        <f>E38+E39+E40+E41+E42</f>
        <v>2666</v>
      </c>
      <c r="F37" s="126">
        <v>2616</v>
      </c>
      <c r="G37" s="126">
        <v>2616</v>
      </c>
      <c r="H37" s="126">
        <v>2636</v>
      </c>
    </row>
    <row r="38" spans="1:8" ht="23.1" customHeight="1" x14ac:dyDescent="0.25">
      <c r="A38" s="258"/>
      <c r="B38" s="70" t="s">
        <v>0</v>
      </c>
      <c r="C38" s="218">
        <v>0</v>
      </c>
      <c r="D38" s="219">
        <v>0</v>
      </c>
      <c r="E38" s="71">
        <v>0</v>
      </c>
      <c r="F38" s="202">
        <v>0</v>
      </c>
      <c r="G38" s="202">
        <v>0</v>
      </c>
      <c r="H38" s="202">
        <v>0</v>
      </c>
    </row>
    <row r="39" spans="1:8" ht="23.1" customHeight="1" x14ac:dyDescent="0.25">
      <c r="A39" s="258"/>
      <c r="B39" s="73" t="s">
        <v>9</v>
      </c>
      <c r="C39" s="221">
        <v>270</v>
      </c>
      <c r="D39" s="222">
        <v>270</v>
      </c>
      <c r="E39" s="63">
        <v>280</v>
      </c>
      <c r="F39" s="63">
        <v>280</v>
      </c>
      <c r="G39" s="63">
        <v>280</v>
      </c>
      <c r="H39" s="74">
        <v>300</v>
      </c>
    </row>
    <row r="40" spans="1:8" ht="23.1" customHeight="1" x14ac:dyDescent="0.25">
      <c r="A40" s="258"/>
      <c r="B40" s="73" t="s">
        <v>10</v>
      </c>
      <c r="C40" s="223">
        <v>410</v>
      </c>
      <c r="D40" s="224">
        <v>474</v>
      </c>
      <c r="E40" s="72">
        <v>460</v>
      </c>
      <c r="F40" s="225">
        <v>410</v>
      </c>
      <c r="G40" s="225">
        <v>410</v>
      </c>
      <c r="H40" s="225">
        <v>410</v>
      </c>
    </row>
    <row r="41" spans="1:8" ht="23.1" customHeight="1" x14ac:dyDescent="0.25">
      <c r="A41" s="258"/>
      <c r="B41" s="133" t="s">
        <v>7</v>
      </c>
      <c r="C41" s="221">
        <v>100</v>
      </c>
      <c r="D41" s="222">
        <v>100</v>
      </c>
      <c r="E41" s="63">
        <v>100</v>
      </c>
      <c r="F41" s="74">
        <v>100</v>
      </c>
      <c r="G41" s="74">
        <v>100</v>
      </c>
      <c r="H41" s="74">
        <v>100</v>
      </c>
    </row>
    <row r="42" spans="1:8" ht="23.1" customHeight="1" thickBot="1" x14ac:dyDescent="0.3">
      <c r="A42" s="259"/>
      <c r="B42" s="170" t="s">
        <v>51</v>
      </c>
      <c r="C42" s="220">
        <v>1811</v>
      </c>
      <c r="D42" s="220">
        <v>1811</v>
      </c>
      <c r="E42" s="57">
        <v>1826</v>
      </c>
      <c r="F42" s="217">
        <v>1826</v>
      </c>
      <c r="G42" s="217">
        <v>1826</v>
      </c>
      <c r="H42" s="217">
        <v>1826</v>
      </c>
    </row>
    <row r="43" spans="1:8" ht="27.75" customHeight="1" thickBot="1" x14ac:dyDescent="0.3">
      <c r="A43" s="138" t="s">
        <v>31</v>
      </c>
      <c r="B43" s="139"/>
      <c r="C43" s="140">
        <f t="shared" ref="C43:D43" si="9">C44+C48+C52+C55</f>
        <v>26080</v>
      </c>
      <c r="D43" s="140">
        <f t="shared" si="9"/>
        <v>26765</v>
      </c>
      <c r="E43" s="140">
        <f>E44+E48+E52+E55</f>
        <v>95028</v>
      </c>
      <c r="F43" s="140">
        <f t="shared" ref="F43:H43" si="10">F44+F48+F52+F55</f>
        <v>31155</v>
      </c>
      <c r="G43" s="140">
        <f>G44+G48+G52+G55</f>
        <v>31171</v>
      </c>
      <c r="H43" s="140">
        <f t="shared" si="10"/>
        <v>28745</v>
      </c>
    </row>
    <row r="44" spans="1:8" s="11" customFormat="1" ht="22.5" customHeight="1" thickBot="1" x14ac:dyDescent="0.3">
      <c r="A44" s="264" t="s">
        <v>52</v>
      </c>
      <c r="B44" s="52" t="s">
        <v>14</v>
      </c>
      <c r="C44" s="40">
        <f>C45+C46+C47</f>
        <v>23330</v>
      </c>
      <c r="D44" s="40">
        <f t="shared" ref="D44:H44" si="11">D45+D46+D47</f>
        <v>22145</v>
      </c>
      <c r="E44" s="28">
        <f t="shared" si="11"/>
        <v>88178</v>
      </c>
      <c r="F44" s="40">
        <f t="shared" si="11"/>
        <v>27630</v>
      </c>
      <c r="G44" s="40">
        <f t="shared" si="11"/>
        <v>27620</v>
      </c>
      <c r="H44" s="40">
        <f t="shared" si="11"/>
        <v>25166</v>
      </c>
    </row>
    <row r="45" spans="1:8" ht="23.1" customHeight="1" x14ac:dyDescent="0.25">
      <c r="A45" s="265"/>
      <c r="B45" s="70" t="s">
        <v>8</v>
      </c>
      <c r="C45" s="219">
        <v>22720</v>
      </c>
      <c r="D45" s="219">
        <v>20955</v>
      </c>
      <c r="E45" s="71">
        <v>87678</v>
      </c>
      <c r="F45" s="111">
        <v>27130</v>
      </c>
      <c r="G45" s="111">
        <v>27120</v>
      </c>
      <c r="H45" s="111">
        <v>24666</v>
      </c>
    </row>
    <row r="46" spans="1:8" ht="23.1" customHeight="1" x14ac:dyDescent="0.25">
      <c r="A46" s="265"/>
      <c r="B46" s="191" t="s">
        <v>0</v>
      </c>
      <c r="C46" s="222">
        <v>540</v>
      </c>
      <c r="D46" s="222">
        <v>540</v>
      </c>
      <c r="E46" s="63">
        <v>500</v>
      </c>
      <c r="F46" s="63">
        <v>500</v>
      </c>
      <c r="G46" s="63">
        <v>500</v>
      </c>
      <c r="H46" s="63">
        <v>500</v>
      </c>
    </row>
    <row r="47" spans="1:8" ht="23.1" customHeight="1" thickBot="1" x14ac:dyDescent="0.3">
      <c r="A47" s="266"/>
      <c r="B47" s="67" t="s">
        <v>10</v>
      </c>
      <c r="C47" s="204">
        <v>70</v>
      </c>
      <c r="D47" s="204">
        <v>650</v>
      </c>
      <c r="E47" s="57">
        <v>0</v>
      </c>
      <c r="F47" s="123">
        <v>0</v>
      </c>
      <c r="G47" s="123">
        <v>0</v>
      </c>
      <c r="H47" s="123">
        <v>0</v>
      </c>
    </row>
    <row r="48" spans="1:8" s="11" customFormat="1" ht="22.5" customHeight="1" thickBot="1" x14ac:dyDescent="0.3">
      <c r="A48" s="257" t="s">
        <v>53</v>
      </c>
      <c r="B48" s="66" t="s">
        <v>14</v>
      </c>
      <c r="C48" s="141">
        <f t="shared" ref="C48:D48" si="12">C49+C50+C51</f>
        <v>2750</v>
      </c>
      <c r="D48" s="141">
        <f t="shared" si="12"/>
        <v>4620</v>
      </c>
      <c r="E48" s="69">
        <f>E49+E50+E51</f>
        <v>4850</v>
      </c>
      <c r="F48" s="134">
        <f t="shared" ref="F48:H48" si="13">F49+F50+F51</f>
        <v>3525</v>
      </c>
      <c r="G48" s="134">
        <f t="shared" si="13"/>
        <v>3551</v>
      </c>
      <c r="H48" s="134">
        <f t="shared" si="13"/>
        <v>3579</v>
      </c>
    </row>
    <row r="49" spans="1:8" s="11" customFormat="1" ht="23.1" customHeight="1" x14ac:dyDescent="0.25">
      <c r="A49" s="258"/>
      <c r="B49" s="70" t="s">
        <v>0</v>
      </c>
      <c r="C49" s="218">
        <v>2250</v>
      </c>
      <c r="D49" s="218">
        <v>3250</v>
      </c>
      <c r="E49" s="32">
        <v>2500</v>
      </c>
      <c r="F49" s="32">
        <v>2500</v>
      </c>
      <c r="G49" s="32">
        <v>2500</v>
      </c>
      <c r="H49" s="32">
        <v>2500</v>
      </c>
    </row>
    <row r="50" spans="1:8" s="11" customFormat="1" ht="23.1" customHeight="1" x14ac:dyDescent="0.25">
      <c r="A50" s="258"/>
      <c r="B50" s="73" t="s">
        <v>78</v>
      </c>
      <c r="C50" s="221">
        <v>0</v>
      </c>
      <c r="D50" s="221">
        <v>120</v>
      </c>
      <c r="E50" s="31">
        <v>500</v>
      </c>
      <c r="F50" s="33">
        <v>525</v>
      </c>
      <c r="G50" s="33">
        <v>551</v>
      </c>
      <c r="H50" s="33">
        <v>579</v>
      </c>
    </row>
    <row r="51" spans="1:8" ht="23.1" customHeight="1" thickBot="1" x14ac:dyDescent="0.3">
      <c r="A51" s="259"/>
      <c r="B51" s="68" t="s">
        <v>10</v>
      </c>
      <c r="C51" s="142">
        <v>500</v>
      </c>
      <c r="D51" s="142">
        <v>1250</v>
      </c>
      <c r="E51" s="61">
        <v>1850</v>
      </c>
      <c r="F51" s="127">
        <v>500</v>
      </c>
      <c r="G51" s="127">
        <v>500</v>
      </c>
      <c r="H51" s="127">
        <v>500</v>
      </c>
    </row>
    <row r="52" spans="1:8" ht="22.5" customHeight="1" thickBot="1" x14ac:dyDescent="0.3">
      <c r="A52" s="254" t="s">
        <v>71</v>
      </c>
      <c r="B52" s="175" t="s">
        <v>14</v>
      </c>
      <c r="C52" s="186">
        <f>C53+C54</f>
        <v>0</v>
      </c>
      <c r="D52" s="187">
        <f t="shared" ref="D52:H52" si="14">D53+D54</f>
        <v>0</v>
      </c>
      <c r="E52" s="188">
        <f t="shared" si="14"/>
        <v>0</v>
      </c>
      <c r="F52" s="186">
        <f t="shared" si="14"/>
        <v>0</v>
      </c>
      <c r="G52" s="186">
        <f t="shared" si="14"/>
        <v>0</v>
      </c>
      <c r="H52" s="186">
        <f t="shared" si="14"/>
        <v>0</v>
      </c>
    </row>
    <row r="53" spans="1:8" ht="23.1" customHeight="1" x14ac:dyDescent="0.25">
      <c r="A53" s="255"/>
      <c r="B53" s="117" t="s">
        <v>47</v>
      </c>
      <c r="C53" s="226">
        <v>0</v>
      </c>
      <c r="D53" s="227">
        <v>0</v>
      </c>
      <c r="E53" s="183">
        <v>0</v>
      </c>
      <c r="F53" s="181">
        <v>0</v>
      </c>
      <c r="G53" s="181">
        <v>0</v>
      </c>
      <c r="H53" s="177">
        <v>0</v>
      </c>
    </row>
    <row r="54" spans="1:8" ht="23.1" customHeight="1" thickBot="1" x14ac:dyDescent="0.3">
      <c r="A54" s="256"/>
      <c r="B54" s="117" t="s">
        <v>81</v>
      </c>
      <c r="C54" s="228">
        <v>0</v>
      </c>
      <c r="D54" s="229">
        <v>0</v>
      </c>
      <c r="E54" s="184">
        <v>0</v>
      </c>
      <c r="F54" s="182">
        <v>0</v>
      </c>
      <c r="G54" s="182">
        <v>0</v>
      </c>
      <c r="H54" s="178">
        <v>0</v>
      </c>
    </row>
    <row r="55" spans="1:8" ht="48" customHeight="1" thickBot="1" x14ac:dyDescent="0.3">
      <c r="A55" s="179" t="s">
        <v>72</v>
      </c>
      <c r="B55" s="180" t="s">
        <v>7</v>
      </c>
      <c r="C55" s="230">
        <v>0</v>
      </c>
      <c r="D55" s="231">
        <v>0</v>
      </c>
      <c r="E55" s="28">
        <v>2000</v>
      </c>
      <c r="F55" s="249">
        <v>0</v>
      </c>
      <c r="G55" s="249">
        <v>0</v>
      </c>
      <c r="H55" s="250">
        <v>0</v>
      </c>
    </row>
    <row r="56" spans="1:8" x14ac:dyDescent="0.25">
      <c r="D56" s="176"/>
    </row>
    <row r="57" spans="1:8" x14ac:dyDescent="0.25">
      <c r="D57" s="176"/>
    </row>
    <row r="58" spans="1:8" x14ac:dyDescent="0.25">
      <c r="D58" s="176"/>
    </row>
    <row r="59" spans="1:8" x14ac:dyDescent="0.25">
      <c r="D59" s="176"/>
    </row>
  </sheetData>
  <autoFilter ref="A4:H55" xr:uid="{00000000-0009-0000-0000-000001000000}"/>
  <mergeCells count="11">
    <mergeCell ref="A52:A54"/>
    <mergeCell ref="A37:A42"/>
    <mergeCell ref="A48:A51"/>
    <mergeCell ref="A1:H1"/>
    <mergeCell ref="A3:H3"/>
    <mergeCell ref="A7:A15"/>
    <mergeCell ref="A2:H2"/>
    <mergeCell ref="A34:A36"/>
    <mergeCell ref="A22:A33"/>
    <mergeCell ref="A44:A47"/>
    <mergeCell ref="A16:A2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headerFooter>
    <oddHeader>&amp;L&amp;"-,Tučné"&amp;14Městský obvod Plzeň 3&amp;R&amp;"-,Tučné"&amp;14Příloha č. 1</oddHeader>
    <oddFooter>&amp;C&amp;"-,Tučné"&amp;14strana 2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6"/>
  <sheetViews>
    <sheetView topLeftCell="A25" zoomScaleNormal="100" workbookViewId="0">
      <selection activeCell="G17" sqref="G17"/>
    </sheetView>
  </sheetViews>
  <sheetFormatPr defaultRowHeight="15" x14ac:dyDescent="0.25"/>
  <cols>
    <col min="1" max="1" width="43.85546875" customWidth="1"/>
    <col min="2" max="3" width="16.140625" customWidth="1"/>
    <col min="4" max="4" width="15.7109375" customWidth="1"/>
    <col min="5" max="5" width="15.85546875" customWidth="1"/>
    <col min="6" max="7" width="15.7109375" customWidth="1"/>
    <col min="8" max="8" width="15.7109375" style="39" customWidth="1"/>
    <col min="12" max="12" width="9.85546875" bestFit="1" customWidth="1"/>
    <col min="13" max="13" width="44.42578125" customWidth="1"/>
    <col min="14" max="20" width="15.7109375" customWidth="1"/>
  </cols>
  <sheetData>
    <row r="1" spans="1:20" ht="0.75" customHeight="1" x14ac:dyDescent="0.25"/>
    <row r="2" spans="1:20" ht="30.75" customHeight="1" x14ac:dyDescent="0.25">
      <c r="A2" s="267" t="s">
        <v>84</v>
      </c>
      <c r="B2" s="267"/>
      <c r="C2" s="267"/>
      <c r="D2" s="267"/>
      <c r="E2" s="267"/>
      <c r="F2" s="267"/>
      <c r="G2" s="267"/>
    </row>
    <row r="3" spans="1:20" ht="30.75" customHeight="1" x14ac:dyDescent="0.25">
      <c r="A3" s="267" t="s">
        <v>85</v>
      </c>
      <c r="B3" s="267"/>
      <c r="C3" s="267"/>
      <c r="D3" s="267"/>
      <c r="E3" s="267"/>
      <c r="F3" s="267"/>
      <c r="G3" s="267"/>
      <c r="M3" s="158"/>
      <c r="N3" s="159"/>
      <c r="O3" s="159"/>
      <c r="P3" s="159"/>
      <c r="Q3" s="159"/>
      <c r="R3" s="159"/>
      <c r="S3" s="159"/>
      <c r="T3" s="159"/>
    </row>
    <row r="4" spans="1:20" ht="30" customHeight="1" x14ac:dyDescent="0.25">
      <c r="A4" s="268" t="s">
        <v>61</v>
      </c>
      <c r="B4" s="268"/>
      <c r="C4" s="268"/>
      <c r="D4" s="268"/>
      <c r="E4" s="268"/>
      <c r="F4" s="268"/>
      <c r="G4" s="268"/>
      <c r="M4" s="159"/>
      <c r="N4" s="159"/>
      <c r="O4" s="159"/>
      <c r="P4" s="159"/>
      <c r="Q4" s="159"/>
      <c r="R4" s="159"/>
      <c r="S4" s="159"/>
      <c r="T4" s="159"/>
    </row>
    <row r="5" spans="1:20" ht="21" customHeight="1" thickBot="1" x14ac:dyDescent="0.3">
      <c r="A5" s="12"/>
      <c r="B5" s="12"/>
      <c r="C5" s="12"/>
      <c r="D5" s="13"/>
      <c r="E5" s="13"/>
      <c r="F5" s="13"/>
      <c r="G5" s="13"/>
      <c r="M5" s="159"/>
      <c r="N5" s="159"/>
      <c r="O5" s="159"/>
      <c r="P5" s="159"/>
      <c r="Q5" s="159"/>
      <c r="R5" s="159"/>
      <c r="S5" s="159"/>
      <c r="T5" s="159"/>
    </row>
    <row r="6" spans="1:20" ht="95.25" customHeight="1" thickBot="1" x14ac:dyDescent="0.3">
      <c r="A6" s="20" t="s">
        <v>19</v>
      </c>
      <c r="B6" s="20" t="s">
        <v>86</v>
      </c>
      <c r="C6" s="20" t="s">
        <v>87</v>
      </c>
      <c r="D6" s="21" t="s">
        <v>88</v>
      </c>
      <c r="E6" s="21" t="s">
        <v>58</v>
      </c>
      <c r="F6" s="22" t="s">
        <v>79</v>
      </c>
      <c r="G6" s="21" t="s">
        <v>89</v>
      </c>
      <c r="M6" s="160"/>
      <c r="N6" s="161"/>
      <c r="O6" s="161"/>
      <c r="P6" s="161"/>
      <c r="Q6" s="161"/>
      <c r="R6" s="161"/>
      <c r="S6" s="161"/>
      <c r="T6" s="161"/>
    </row>
    <row r="7" spans="1:20" ht="30" customHeight="1" thickBot="1" x14ac:dyDescent="0.3">
      <c r="A7" s="107" t="s">
        <v>54</v>
      </c>
      <c r="B7" s="37">
        <f>B8+B9+B10+B11+B12+B13+B14+B15-B16+B17+B18-B19-B20</f>
        <v>213839</v>
      </c>
      <c r="C7" s="37">
        <f t="shared" ref="C7:G7" si="0">C8+C9+C10+C11+C12+C13+C14+C15-C16+C17+C18-C19-C20</f>
        <v>235547</v>
      </c>
      <c r="D7" s="37">
        <f t="shared" si="0"/>
        <v>298038</v>
      </c>
      <c r="E7" s="37">
        <f t="shared" si="0"/>
        <v>241949</v>
      </c>
      <c r="F7" s="37">
        <f t="shared" si="0"/>
        <v>245530</v>
      </c>
      <c r="G7" s="37">
        <f t="shared" si="0"/>
        <v>245530</v>
      </c>
      <c r="M7" s="160"/>
      <c r="N7" s="157"/>
      <c r="O7" s="157"/>
      <c r="P7" s="157"/>
      <c r="Q7" s="157"/>
      <c r="R7" s="157"/>
      <c r="S7" s="157"/>
      <c r="T7" s="157"/>
    </row>
    <row r="8" spans="1:20" ht="30" customHeight="1" x14ac:dyDescent="0.25">
      <c r="A8" s="144" t="s">
        <v>66</v>
      </c>
      <c r="B8" s="232">
        <v>0</v>
      </c>
      <c r="C8" s="232">
        <v>35467</v>
      </c>
      <c r="D8" s="189">
        <v>0</v>
      </c>
      <c r="E8" s="233">
        <v>0</v>
      </c>
      <c r="F8" s="234">
        <v>0</v>
      </c>
      <c r="G8" s="233">
        <v>0</v>
      </c>
      <c r="M8" s="162"/>
      <c r="N8" s="157"/>
      <c r="O8" s="157"/>
      <c r="P8" s="157"/>
      <c r="Q8" s="157"/>
      <c r="R8" s="157"/>
      <c r="S8" s="157"/>
      <c r="T8" s="157"/>
    </row>
    <row r="9" spans="1:20" ht="30" customHeight="1" x14ac:dyDescent="0.25">
      <c r="A9" s="145" t="s">
        <v>55</v>
      </c>
      <c r="B9" s="235">
        <v>0</v>
      </c>
      <c r="C9" s="235">
        <v>300</v>
      </c>
      <c r="D9" s="190">
        <v>0</v>
      </c>
      <c r="E9" s="236">
        <v>0</v>
      </c>
      <c r="F9" s="237">
        <v>0</v>
      </c>
      <c r="G9" s="236">
        <v>0</v>
      </c>
      <c r="M9" s="163"/>
      <c r="N9" s="164"/>
      <c r="O9" s="164"/>
      <c r="P9" s="164"/>
      <c r="Q9" s="157"/>
      <c r="R9" s="157"/>
      <c r="S9" s="157"/>
      <c r="T9" s="157"/>
    </row>
    <row r="10" spans="1:20" s="17" customFormat="1" ht="39" customHeight="1" x14ac:dyDescent="0.25">
      <c r="A10" s="247" t="s">
        <v>73</v>
      </c>
      <c r="B10" s="238">
        <v>143391</v>
      </c>
      <c r="C10" s="238">
        <v>154669</v>
      </c>
      <c r="D10" s="23">
        <v>173287</v>
      </c>
      <c r="E10" s="14">
        <v>182595</v>
      </c>
      <c r="F10" s="105">
        <v>186176</v>
      </c>
      <c r="G10" s="105">
        <v>186176</v>
      </c>
      <c r="H10" s="172"/>
      <c r="M10" s="163"/>
      <c r="N10" s="164"/>
      <c r="O10" s="164"/>
      <c r="P10" s="164"/>
      <c r="Q10" s="157"/>
      <c r="R10" s="157"/>
      <c r="S10" s="157"/>
      <c r="T10" s="157"/>
    </row>
    <row r="11" spans="1:20" s="17" customFormat="1" ht="39" customHeight="1" x14ac:dyDescent="0.25">
      <c r="A11" s="115" t="s">
        <v>74</v>
      </c>
      <c r="B11" s="235">
        <v>19192</v>
      </c>
      <c r="C11" s="235">
        <v>19192</v>
      </c>
      <c r="D11" s="104">
        <v>19214</v>
      </c>
      <c r="E11" s="105">
        <v>19192</v>
      </c>
      <c r="F11" s="106">
        <v>19192</v>
      </c>
      <c r="G11" s="105">
        <v>19192</v>
      </c>
      <c r="H11" s="172"/>
      <c r="I11" s="26"/>
      <c r="M11" s="165"/>
      <c r="N11" s="166"/>
      <c r="O11" s="166"/>
      <c r="P11" s="166"/>
      <c r="Q11" s="167"/>
      <c r="R11" s="167"/>
      <c r="S11" s="167"/>
      <c r="T11" s="167"/>
    </row>
    <row r="12" spans="1:20" s="17" customFormat="1" ht="46.5" customHeight="1" x14ac:dyDescent="0.25">
      <c r="A12" s="115" t="s">
        <v>67</v>
      </c>
      <c r="B12" s="235">
        <v>48014</v>
      </c>
      <c r="C12" s="270">
        <v>50498</v>
      </c>
      <c r="D12" s="104">
        <v>35961</v>
      </c>
      <c r="E12" s="105">
        <v>35961</v>
      </c>
      <c r="F12" s="106">
        <v>35961</v>
      </c>
      <c r="G12" s="105">
        <v>35961</v>
      </c>
      <c r="H12" s="172"/>
      <c r="I12" s="26"/>
    </row>
    <row r="13" spans="1:20" s="17" customFormat="1" ht="46.5" customHeight="1" x14ac:dyDescent="0.25">
      <c r="A13" s="115" t="s">
        <v>82</v>
      </c>
      <c r="B13" s="235">
        <v>0</v>
      </c>
      <c r="C13" s="271"/>
      <c r="D13" s="104">
        <v>4228</v>
      </c>
      <c r="E13" s="105">
        <v>4228</v>
      </c>
      <c r="F13" s="106">
        <v>4228</v>
      </c>
      <c r="G13" s="105">
        <v>4228</v>
      </c>
      <c r="H13" s="172"/>
      <c r="I13" s="26"/>
    </row>
    <row r="14" spans="1:20" s="17" customFormat="1" ht="46.5" customHeight="1" x14ac:dyDescent="0.25">
      <c r="A14" s="115" t="s">
        <v>83</v>
      </c>
      <c r="B14" s="235">
        <v>0</v>
      </c>
      <c r="C14" s="272"/>
      <c r="D14" s="104">
        <v>0</v>
      </c>
      <c r="E14" s="105">
        <v>0</v>
      </c>
      <c r="F14" s="106">
        <v>0</v>
      </c>
      <c r="G14" s="105">
        <v>0</v>
      </c>
      <c r="H14" s="172"/>
      <c r="I14" s="26"/>
    </row>
    <row r="15" spans="1:20" s="17" customFormat="1" ht="39" customHeight="1" x14ac:dyDescent="0.25">
      <c r="A15" s="171" t="s">
        <v>75</v>
      </c>
      <c r="B15" s="235">
        <v>0</v>
      </c>
      <c r="C15" s="235">
        <v>249</v>
      </c>
      <c r="D15" s="104">
        <v>0</v>
      </c>
      <c r="E15" s="105">
        <v>0</v>
      </c>
      <c r="F15" s="106">
        <v>0</v>
      </c>
      <c r="G15" s="105">
        <v>0</v>
      </c>
      <c r="H15" s="172"/>
      <c r="I15" s="26"/>
    </row>
    <row r="16" spans="1:20" s="17" customFormat="1" ht="39" customHeight="1" x14ac:dyDescent="0.25">
      <c r="A16" s="171" t="s">
        <v>76</v>
      </c>
      <c r="B16" s="235">
        <v>27</v>
      </c>
      <c r="C16" s="235">
        <v>642</v>
      </c>
      <c r="D16" s="104">
        <v>27</v>
      </c>
      <c r="E16" s="105">
        <v>27</v>
      </c>
      <c r="F16" s="105">
        <v>27</v>
      </c>
      <c r="G16" s="105">
        <v>27</v>
      </c>
      <c r="H16" s="172"/>
      <c r="I16" s="26"/>
    </row>
    <row r="17" spans="1:9" s="17" customFormat="1" ht="39" customHeight="1" x14ac:dyDescent="0.25">
      <c r="A17" s="115" t="s">
        <v>34</v>
      </c>
      <c r="B17" s="235">
        <v>3269</v>
      </c>
      <c r="C17" s="235">
        <v>11581</v>
      </c>
      <c r="D17" s="104">
        <f>51473+13902</f>
        <v>65375</v>
      </c>
      <c r="E17" s="105">
        <v>0</v>
      </c>
      <c r="F17" s="106">
        <v>0</v>
      </c>
      <c r="G17" s="105">
        <v>0</v>
      </c>
      <c r="H17" s="172"/>
      <c r="I17" s="26"/>
    </row>
    <row r="18" spans="1:9" s="17" customFormat="1" ht="39" customHeight="1" x14ac:dyDescent="0.25">
      <c r="A18" s="114" t="s">
        <v>35</v>
      </c>
      <c r="B18" s="239">
        <v>4046</v>
      </c>
      <c r="C18" s="239">
        <v>4046</v>
      </c>
      <c r="D18" s="104">
        <v>4252</v>
      </c>
      <c r="E18" s="104">
        <v>4252</v>
      </c>
      <c r="F18" s="104">
        <v>4252</v>
      </c>
      <c r="G18" s="104">
        <v>4252</v>
      </c>
      <c r="H18" s="172"/>
      <c r="I18" s="27"/>
    </row>
    <row r="19" spans="1:9" s="17" customFormat="1" ht="39" customHeight="1" x14ac:dyDescent="0.25">
      <c r="A19" s="115" t="s">
        <v>36</v>
      </c>
      <c r="B19" s="235">
        <v>0</v>
      </c>
      <c r="C19" s="235">
        <v>35630</v>
      </c>
      <c r="D19" s="104">
        <v>0</v>
      </c>
      <c r="E19" s="105">
        <v>0</v>
      </c>
      <c r="F19" s="106">
        <v>0</v>
      </c>
      <c r="G19" s="105">
        <v>0</v>
      </c>
      <c r="H19" s="172"/>
      <c r="I19" s="27"/>
    </row>
    <row r="20" spans="1:9" s="17" customFormat="1" ht="39" customHeight="1" thickBot="1" x14ac:dyDescent="0.3">
      <c r="A20" s="248" t="s">
        <v>77</v>
      </c>
      <c r="B20" s="240">
        <v>4046</v>
      </c>
      <c r="C20" s="240">
        <v>4183</v>
      </c>
      <c r="D20" s="146">
        <v>4252</v>
      </c>
      <c r="E20" s="146">
        <v>4252</v>
      </c>
      <c r="F20" s="146">
        <v>4252</v>
      </c>
      <c r="G20" s="146">
        <v>4252</v>
      </c>
      <c r="H20" s="172"/>
    </row>
    <row r="21" spans="1:9" s="17" customFormat="1" ht="39" customHeight="1" x14ac:dyDescent="0.25">
      <c r="A21" s="155"/>
      <c r="B21" s="156"/>
      <c r="C21" s="156"/>
      <c r="D21" s="157"/>
      <c r="E21" s="157"/>
      <c r="F21" s="157"/>
      <c r="G21" s="157"/>
      <c r="H21" s="172"/>
    </row>
    <row r="22" spans="1:9" ht="24" customHeight="1" x14ac:dyDescent="0.25">
      <c r="A22" s="34"/>
      <c r="B22" s="34"/>
      <c r="C22" s="34"/>
      <c r="D22" s="38"/>
      <c r="E22" s="35"/>
      <c r="F22" s="35"/>
      <c r="G22" s="35"/>
    </row>
    <row r="23" spans="1:9" x14ac:dyDescent="0.25">
      <c r="D23" s="39"/>
    </row>
    <row r="24" spans="1:9" x14ac:dyDescent="0.25">
      <c r="D24" s="1"/>
    </row>
    <row r="25" spans="1:9" ht="21" x14ac:dyDescent="0.25">
      <c r="A25" s="269" t="s">
        <v>1</v>
      </c>
      <c r="B25" s="269"/>
      <c r="C25" s="269"/>
      <c r="D25" s="269"/>
      <c r="E25" s="269"/>
      <c r="F25" s="269"/>
      <c r="G25" s="269"/>
    </row>
    <row r="26" spans="1:9" x14ac:dyDescent="0.25">
      <c r="A26" s="47"/>
      <c r="B26" s="47"/>
      <c r="C26" s="47"/>
    </row>
    <row r="27" spans="1:9" ht="15.75" thickBot="1" x14ac:dyDescent="0.3"/>
    <row r="28" spans="1:9" ht="95.25" customHeight="1" thickBot="1" x14ac:dyDescent="0.3">
      <c r="A28" s="9" t="s">
        <v>20</v>
      </c>
      <c r="B28" s="20" t="s">
        <v>86</v>
      </c>
      <c r="C28" s="20" t="s">
        <v>91</v>
      </c>
      <c r="D28" s="20" t="s">
        <v>92</v>
      </c>
      <c r="E28" s="21" t="s">
        <v>88</v>
      </c>
      <c r="F28" s="20" t="s">
        <v>58</v>
      </c>
      <c r="G28" s="21" t="s">
        <v>79</v>
      </c>
      <c r="H28" s="21" t="s">
        <v>89</v>
      </c>
    </row>
    <row r="29" spans="1:9" ht="39" customHeight="1" x14ac:dyDescent="0.25">
      <c r="A29" s="7" t="s">
        <v>2</v>
      </c>
      <c r="B29" s="14">
        <f>PŘÍJMY!C5</f>
        <v>28624</v>
      </c>
      <c r="C29" s="14">
        <f>PŘÍJMY!D5</f>
        <v>41656</v>
      </c>
      <c r="D29" s="44">
        <f>[2]FINANCOVÁNÍ!$D$29</f>
        <v>45932.937350000007</v>
      </c>
      <c r="E29" s="23">
        <f>PŘÍJMY!E5</f>
        <v>28554</v>
      </c>
      <c r="F29" s="14">
        <f>PŘÍJMY!F5</f>
        <v>27594</v>
      </c>
      <c r="G29" s="14">
        <f>PŘÍJMY!G5</f>
        <v>28214</v>
      </c>
      <c r="H29" s="14">
        <f>PŘÍJMY!H5</f>
        <v>28784</v>
      </c>
    </row>
    <row r="30" spans="1:9" ht="39" customHeight="1" thickBot="1" x14ac:dyDescent="0.3">
      <c r="A30" s="15" t="s">
        <v>3</v>
      </c>
      <c r="B30" s="16">
        <f>VÝDAJE!C5</f>
        <v>242463</v>
      </c>
      <c r="C30" s="16">
        <f>VÝDAJE!D5+1</f>
        <v>277203</v>
      </c>
      <c r="D30" s="147">
        <f>[2]FINANCOVÁNÍ!$D$30</f>
        <v>290234.34463999997</v>
      </c>
      <c r="E30" s="24">
        <f>VÝDAJE!E5</f>
        <v>326592</v>
      </c>
      <c r="F30" s="16">
        <f>VÝDAJE!F5</f>
        <v>269543</v>
      </c>
      <c r="G30" s="16">
        <f>VÝDAJE!G5</f>
        <v>273744</v>
      </c>
      <c r="H30" s="16">
        <f>VÝDAJE!H5</f>
        <v>274314</v>
      </c>
    </row>
    <row r="31" spans="1:9" ht="39" customHeight="1" thickTop="1" thickBot="1" x14ac:dyDescent="0.3">
      <c r="A31" s="45" t="s">
        <v>4</v>
      </c>
      <c r="B31" s="243">
        <f>B29-B30</f>
        <v>-213839</v>
      </c>
      <c r="C31" s="243">
        <f t="shared" ref="C31" si="1">C29-C30</f>
        <v>-235547</v>
      </c>
      <c r="D31" s="148">
        <f>D29-D30</f>
        <v>-244301.40728999994</v>
      </c>
      <c r="E31" s="46">
        <f t="shared" ref="E31:G31" si="2">E29-E30</f>
        <v>-298038</v>
      </c>
      <c r="F31" s="41">
        <f t="shared" si="2"/>
        <v>-241949</v>
      </c>
      <c r="G31" s="41">
        <f t="shared" si="2"/>
        <v>-245530</v>
      </c>
      <c r="H31" s="41">
        <f t="shared" ref="H31" si="3">H29-H30</f>
        <v>-245530</v>
      </c>
    </row>
    <row r="32" spans="1:9" ht="39" customHeight="1" thickBot="1" x14ac:dyDescent="0.3">
      <c r="A32" s="43" t="s">
        <v>12</v>
      </c>
      <c r="B32" s="244">
        <f>B7</f>
        <v>213839</v>
      </c>
      <c r="C32" s="244">
        <f>C7</f>
        <v>235547</v>
      </c>
      <c r="D32" s="149">
        <f>[2]FINANCOVÁNÍ!$D$32</f>
        <v>244301.04729000002</v>
      </c>
      <c r="E32" s="23">
        <f>D7</f>
        <v>298038</v>
      </c>
      <c r="F32" s="14">
        <f>E7</f>
        <v>241949</v>
      </c>
      <c r="G32" s="14">
        <f>F7</f>
        <v>245530</v>
      </c>
      <c r="H32" s="14">
        <f>G7</f>
        <v>245530</v>
      </c>
    </row>
    <row r="33" spans="1:8" ht="39" customHeight="1" thickBot="1" x14ac:dyDescent="0.3">
      <c r="A33" s="42" t="s">
        <v>13</v>
      </c>
      <c r="B33" s="143">
        <f t="shared" ref="B33:C33" si="4">B32+B31</f>
        <v>0</v>
      </c>
      <c r="C33" s="143">
        <f t="shared" si="4"/>
        <v>0</v>
      </c>
      <c r="D33" s="143">
        <f>SUM(D31:D32)</f>
        <v>-0.3599999999278225</v>
      </c>
      <c r="E33" s="25">
        <f>E32+E31</f>
        <v>0</v>
      </c>
      <c r="F33" s="25">
        <f t="shared" ref="F33:G33" si="5">F32+F31</f>
        <v>0</v>
      </c>
      <c r="G33" s="25">
        <f t="shared" si="5"/>
        <v>0</v>
      </c>
      <c r="H33" s="25">
        <f t="shared" ref="H33" si="6">H32+H31</f>
        <v>0</v>
      </c>
    </row>
    <row r="35" spans="1:8" x14ac:dyDescent="0.25">
      <c r="A35" t="s">
        <v>57</v>
      </c>
    </row>
    <row r="36" spans="1:8" x14ac:dyDescent="0.25">
      <c r="A36" t="s">
        <v>93</v>
      </c>
    </row>
  </sheetData>
  <mergeCells count="5">
    <mergeCell ref="A2:G2"/>
    <mergeCell ref="A4:G4"/>
    <mergeCell ref="A3:G3"/>
    <mergeCell ref="A25:G25"/>
    <mergeCell ref="C12:C14"/>
  </mergeCells>
  <printOptions horizontalCentered="1" verticalCentered="1"/>
  <pageMargins left="0.62992125984251968" right="0.23622047244094491" top="0.15748031496062992" bottom="0.74803149606299213" header="0.31496062992125984" footer="0.31496062992125984"/>
  <pageSetup paperSize="9" scale="60" orientation="portrait" r:id="rId1"/>
  <headerFooter>
    <oddHeader>&amp;L&amp;"-,Tučné"&amp;12Městský obvod Plzeň 3&amp;R&amp;"-,Tučné"&amp;12Příloha č. 1</oddHeader>
    <oddFooter>&amp;C&amp;"-,Tučné"&amp;12strana 3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PŘÍJMY</vt:lpstr>
      <vt:lpstr>VÝDAJE</vt:lpstr>
      <vt:lpstr>FINANCOVÁNÍ</vt:lpstr>
      <vt:lpstr>PŘÍJMY!Názvy_tisku</vt:lpstr>
      <vt:lpstr>VÝDAJE!Názvy_tisku</vt:lpstr>
      <vt:lpstr>FINANCOVÁNÍ!Oblast_tisku</vt:lpstr>
      <vt:lpstr>PŘÍJMY!Oblast_tisku</vt:lpstr>
      <vt:lpstr>VÝDAJE!Oblast_tisku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Sýkorová Lenka</dc:creator>
  <cp:lastModifiedBy>Chalupová Hana</cp:lastModifiedBy>
  <cp:lastPrinted>2021-11-16T07:29:20Z</cp:lastPrinted>
  <dcterms:created xsi:type="dcterms:W3CDTF">2014-10-02T07:46:13Z</dcterms:created>
  <dcterms:modified xsi:type="dcterms:W3CDTF">2021-11-16T07:53:14Z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09102015_NÁVRH_2016_verze_1_po úpravě_UKAZATELE_dle podkladů.xlsx</vt:lpwstr>
  </property>
</Properties>
</file>